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流速计算公式" sheetId="4" r:id="rId1"/>
    <sheet name="流速计算公式 " sheetId="7" r:id="rId2"/>
    <sheet name="304钢管承压计算" sheetId="8" r:id="rId3"/>
    <sheet name="316L钢管承压计算" sheetId="11" r:id="rId4"/>
    <sheet name="材料许用应力" sheetId="10" r:id="rId5"/>
    <sheet name="ERP数据" sheetId="6" r:id="rId6"/>
  </sheets>
  <definedNames>
    <definedName name="_xlnm._FilterDatabase" localSheetId="5" hidden="1">ERP数据!$A$3:$AE$164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<sst xmlns="http://schemas.openxmlformats.org/spreadsheetml/2006/main" count="5239" uniqueCount="816">
  <si>
    <t>数值</t>
  </si>
  <si>
    <t>单位</t>
  </si>
  <si>
    <t>标况压力</t>
  </si>
  <si>
    <t>MPa</t>
  </si>
  <si>
    <t>已知值</t>
  </si>
  <si>
    <t>标况温度</t>
  </si>
  <si>
    <t>K</t>
  </si>
  <si>
    <t>标况流量</t>
  </si>
  <si>
    <r>
      <rPr>
        <sz val="11"/>
        <color theme="1"/>
        <rFont val="宋体"/>
        <charset val="134"/>
        <scheme val="minor"/>
      </rPr>
      <t>Nm</t>
    </r>
    <r>
      <rPr>
        <vertAlign val="superscript"/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/h</t>
    </r>
  </si>
  <si>
    <t>进气压力</t>
  </si>
  <si>
    <t>进气温度</t>
  </si>
  <si>
    <t>进气工况流量</t>
  </si>
  <si>
    <t>计算值</t>
  </si>
  <si>
    <t>进气管内径</t>
  </si>
  <si>
    <t>mm</t>
  </si>
  <si>
    <t>进气流速</t>
  </si>
  <si>
    <t>m/s</t>
  </si>
  <si>
    <t>排气压力</t>
  </si>
  <si>
    <t>排气温度</t>
  </si>
  <si>
    <t>排气工况流量</t>
  </si>
  <si>
    <t>排气管内径</t>
  </si>
  <si>
    <t>排气流速</t>
  </si>
  <si>
    <t>1.根据理想气体状态方程计算出进气工况及排气工况下流量:</t>
  </si>
  <si>
    <r>
      <rPr>
        <sz val="14"/>
        <color theme="1"/>
        <rFont val="宋体"/>
        <charset val="134"/>
        <scheme val="minor"/>
      </rPr>
      <t>(P</t>
    </r>
    <r>
      <rPr>
        <vertAlign val="subscript"/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*V</t>
    </r>
    <r>
      <rPr>
        <vertAlign val="subscript"/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)/T</t>
    </r>
    <r>
      <rPr>
        <vertAlign val="subscript"/>
        <sz val="14"/>
        <color theme="1"/>
        <rFont val="宋体"/>
        <charset val="134"/>
        <scheme val="minor"/>
      </rPr>
      <t>1</t>
    </r>
    <r>
      <rPr>
        <sz val="14"/>
        <color theme="1"/>
        <rFont val="宋体"/>
        <charset val="134"/>
        <scheme val="minor"/>
      </rPr>
      <t>=(P</t>
    </r>
    <r>
      <rPr>
        <vertAlign val="subscript"/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*V</t>
    </r>
    <r>
      <rPr>
        <vertAlign val="subscript"/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)/T</t>
    </r>
    <r>
      <rPr>
        <vertAlign val="subscript"/>
        <sz val="14"/>
        <color theme="1"/>
        <rFont val="宋体"/>
        <charset val="134"/>
        <scheme val="minor"/>
      </rPr>
      <t>2</t>
    </r>
  </si>
  <si>
    <t>注：P为绝压=表压+0.1</t>
  </si>
  <si>
    <t>2.根据选择管内径计算截面积：</t>
  </si>
  <si>
    <r>
      <rPr>
        <sz val="14"/>
        <color theme="1"/>
        <rFont val="宋体"/>
        <charset val="134"/>
        <scheme val="minor"/>
      </rPr>
      <t>A=(π*D</t>
    </r>
    <r>
      <rPr>
        <vertAlign val="superscript"/>
        <sz val="11"/>
        <color theme="1"/>
        <rFont val="宋体"/>
        <charset val="134"/>
        <scheme val="minor"/>
      </rPr>
      <t xml:space="preserve">2 </t>
    </r>
    <r>
      <rPr>
        <sz val="11"/>
        <color theme="1"/>
        <rFont val="宋体"/>
        <charset val="134"/>
        <scheme val="minor"/>
      </rPr>
      <t>)</t>
    </r>
    <r>
      <rPr>
        <sz val="14"/>
        <color theme="1"/>
        <rFont val="宋体"/>
        <charset val="134"/>
        <scheme val="minor"/>
      </rPr>
      <t>/4</t>
    </r>
  </si>
  <si>
    <t>3.计算流速：</t>
  </si>
  <si>
    <t>v=体积流量/管道截面积</t>
  </si>
  <si>
    <t>设计温度℃</t>
  </si>
  <si>
    <t>序号</t>
  </si>
  <si>
    <t>管道描述</t>
  </si>
  <si>
    <t>材质</t>
  </si>
  <si>
    <t>种类</t>
  </si>
  <si>
    <t>外径</t>
  </si>
  <si>
    <t>x</t>
  </si>
  <si>
    <t>壁厚</t>
  </si>
  <si>
    <t>内径</t>
  </si>
  <si>
    <t>DN20 27x3</t>
  </si>
  <si>
    <r>
      <rPr>
        <sz val="11"/>
        <color rgb="FFFF0000"/>
        <rFont val="微软雅黑"/>
        <charset val="134"/>
      </rPr>
      <t>直管</t>
    </r>
    <r>
      <rPr>
        <b/>
        <sz val="11"/>
        <color rgb="FFFF0000"/>
        <rFont val="微软雅黑"/>
        <charset val="134"/>
      </rPr>
      <t xml:space="preserve"> </t>
    </r>
    <r>
      <rPr>
        <b/>
        <sz val="11"/>
        <color theme="1"/>
        <rFont val="微软雅黑"/>
        <charset val="134"/>
      </rPr>
      <t>允许最大工作压力 Mpa</t>
    </r>
  </si>
  <si>
    <t>不锈钢酸洗管（公制管）</t>
  </si>
  <si>
    <r>
      <rPr>
        <sz val="11"/>
        <color theme="1"/>
        <rFont val="微软雅黑"/>
        <charset val="134"/>
      </rPr>
      <t>Nm</t>
    </r>
    <r>
      <rPr>
        <vertAlign val="superscript"/>
        <sz val="11"/>
        <color theme="1"/>
        <rFont val="微软雅黑"/>
        <charset val="134"/>
      </rPr>
      <t>3</t>
    </r>
    <r>
      <rPr>
        <sz val="11"/>
        <color theme="1"/>
        <rFont val="微软雅黑"/>
        <charset val="134"/>
      </rPr>
      <t>/h</t>
    </r>
  </si>
  <si>
    <t>输入值</t>
  </si>
  <si>
    <r>
      <rPr>
        <sz val="11"/>
        <color theme="1"/>
        <rFont val="微软雅黑"/>
        <charset val="134"/>
      </rPr>
      <t>@</t>
    </r>
    <r>
      <rPr>
        <sz val="11"/>
        <color theme="1"/>
        <rFont val="微软雅黑"/>
        <charset val="134"/>
      </rPr>
      <t>1barA，0℃</t>
    </r>
  </si>
  <si>
    <t>316L</t>
  </si>
  <si>
    <t>Tube O.D. mm（换算）</t>
  </si>
  <si>
    <t>DN20 27x4</t>
  </si>
  <si>
    <t>Tube O.D.
in</t>
  </si>
  <si>
    <t>℃</t>
  </si>
  <si>
    <r>
      <rPr>
        <b/>
        <sz val="11"/>
        <rFont val="微软雅黑"/>
        <charset val="134"/>
      </rPr>
      <t xml:space="preserve">Working Pressure, </t>
    </r>
    <r>
      <rPr>
        <b/>
        <sz val="11"/>
        <color rgb="FFFF0000"/>
        <rFont val="微软雅黑"/>
        <charset val="134"/>
      </rPr>
      <t>psig</t>
    </r>
  </si>
  <si>
    <t>DN25 34x3.5</t>
  </si>
  <si>
    <t>1/16</t>
  </si>
  <si>
    <r>
      <rPr>
        <sz val="11"/>
        <color theme="1"/>
        <rFont val="微软雅黑"/>
        <charset val="134"/>
      </rPr>
      <t>m</t>
    </r>
    <r>
      <rPr>
        <vertAlign val="superscript"/>
        <sz val="11"/>
        <color theme="1"/>
        <rFont val="微软雅黑"/>
        <charset val="134"/>
      </rPr>
      <t>3</t>
    </r>
    <r>
      <rPr>
        <sz val="11"/>
        <color theme="1"/>
        <rFont val="微软雅黑"/>
        <charset val="134"/>
      </rPr>
      <t>/h</t>
    </r>
  </si>
  <si>
    <t>1/8</t>
  </si>
  <si>
    <r>
      <rPr>
        <b/>
        <sz val="11"/>
        <color theme="1"/>
        <rFont val="微软雅黑"/>
        <charset val="134"/>
      </rPr>
      <t xml:space="preserve">进气管道公称外径 </t>
    </r>
    <r>
      <rPr>
        <b/>
        <sz val="11"/>
        <color rgb="FFFF0000"/>
        <rFont val="微软雅黑"/>
        <charset val="134"/>
      </rPr>
      <t>序号</t>
    </r>
  </si>
  <si>
    <t>DN25 34x5</t>
  </si>
  <si>
    <t>3/16</t>
  </si>
  <si>
    <t>1/4</t>
  </si>
  <si>
    <t>DN40 45x5</t>
  </si>
  <si>
    <t>5/16</t>
  </si>
  <si>
    <t>DN40 48x4</t>
  </si>
  <si>
    <t>3/8</t>
  </si>
  <si>
    <t>1/2</t>
  </si>
  <si>
    <t>DN50 60x5</t>
  </si>
  <si>
    <t>5/8</t>
  </si>
  <si>
    <t>3/4</t>
  </si>
  <si>
    <r>
      <rPr>
        <b/>
        <sz val="11"/>
        <color theme="1"/>
        <rFont val="微软雅黑"/>
        <charset val="134"/>
      </rPr>
      <t>排气管道公称外径</t>
    </r>
    <r>
      <rPr>
        <b/>
        <sz val="11"/>
        <color rgb="FFFF0000"/>
        <rFont val="微软雅黑"/>
        <charset val="134"/>
      </rPr>
      <t xml:space="preserve"> 序号</t>
    </r>
  </si>
  <si>
    <t>DN50 60x3</t>
  </si>
  <si>
    <t>7/8</t>
  </si>
  <si>
    <t>1</t>
  </si>
  <si>
    <t>DN65 76x5</t>
  </si>
  <si>
    <t>1 1/4</t>
  </si>
  <si>
    <t>DN80 89x4.5</t>
  </si>
  <si>
    <t>1 1/2</t>
  </si>
  <si>
    <r>
      <rPr>
        <sz val="11"/>
        <color theme="1"/>
        <rFont val="微软雅黑"/>
        <charset val="134"/>
      </rPr>
      <t>(P</t>
    </r>
    <r>
      <rPr>
        <vertAlign val="subscript"/>
        <sz val="11"/>
        <color theme="1"/>
        <rFont val="微软雅黑"/>
        <charset val="134"/>
      </rPr>
      <t>1</t>
    </r>
    <r>
      <rPr>
        <sz val="11"/>
        <color theme="1"/>
        <rFont val="微软雅黑"/>
        <charset val="134"/>
      </rPr>
      <t>*V</t>
    </r>
    <r>
      <rPr>
        <vertAlign val="subscript"/>
        <sz val="11"/>
        <color theme="1"/>
        <rFont val="微软雅黑"/>
        <charset val="134"/>
      </rPr>
      <t>1</t>
    </r>
    <r>
      <rPr>
        <sz val="11"/>
        <color theme="1"/>
        <rFont val="微软雅黑"/>
        <charset val="134"/>
      </rPr>
      <t>)/T</t>
    </r>
    <r>
      <rPr>
        <vertAlign val="subscript"/>
        <sz val="11"/>
        <color theme="1"/>
        <rFont val="微软雅黑"/>
        <charset val="134"/>
      </rPr>
      <t>1</t>
    </r>
    <r>
      <rPr>
        <sz val="11"/>
        <color theme="1"/>
        <rFont val="微软雅黑"/>
        <charset val="134"/>
      </rPr>
      <t>=(P</t>
    </r>
    <r>
      <rPr>
        <vertAlign val="subscript"/>
        <sz val="11"/>
        <color theme="1"/>
        <rFont val="微软雅黑"/>
        <charset val="134"/>
      </rPr>
      <t>2</t>
    </r>
    <r>
      <rPr>
        <sz val="11"/>
        <color theme="1"/>
        <rFont val="微软雅黑"/>
        <charset val="134"/>
      </rPr>
      <t>*V</t>
    </r>
    <r>
      <rPr>
        <vertAlign val="subscript"/>
        <sz val="11"/>
        <color theme="1"/>
        <rFont val="微软雅黑"/>
        <charset val="134"/>
      </rPr>
      <t>2</t>
    </r>
    <r>
      <rPr>
        <sz val="11"/>
        <color theme="1"/>
        <rFont val="微软雅黑"/>
        <charset val="134"/>
      </rPr>
      <t>)/T</t>
    </r>
    <r>
      <rPr>
        <vertAlign val="subscript"/>
        <sz val="11"/>
        <color theme="1"/>
        <rFont val="微软雅黑"/>
        <charset val="134"/>
      </rPr>
      <t>2</t>
    </r>
  </si>
  <si>
    <t>DN80 89x5.5</t>
  </si>
  <si>
    <r>
      <rPr>
        <b/>
        <sz val="11"/>
        <color theme="1"/>
        <rFont val="微软雅黑"/>
        <charset val="134"/>
      </rPr>
      <t xml:space="preserve">Working Pressure, </t>
    </r>
    <r>
      <rPr>
        <b/>
        <sz val="11"/>
        <color rgb="FFFF0000"/>
        <rFont val="微软雅黑"/>
        <charset val="134"/>
      </rPr>
      <t>Mpa</t>
    </r>
  </si>
  <si>
    <t>DN80 89x6</t>
  </si>
  <si>
    <t>6x1</t>
  </si>
  <si>
    <t>不锈钢机械抛光管MP</t>
  </si>
  <si>
    <r>
      <rPr>
        <sz val="11"/>
        <color theme="1"/>
        <rFont val="微软雅黑"/>
        <charset val="134"/>
      </rPr>
      <t>A=(π*D</t>
    </r>
    <r>
      <rPr>
        <vertAlign val="superscript"/>
        <sz val="11"/>
        <color theme="1"/>
        <rFont val="微软雅黑"/>
        <charset val="134"/>
      </rPr>
      <t xml:space="preserve">2 </t>
    </r>
    <r>
      <rPr>
        <sz val="11"/>
        <color theme="1"/>
        <rFont val="微软雅黑"/>
        <charset val="134"/>
      </rPr>
      <t>)/4</t>
    </r>
  </si>
  <si>
    <t>8x1.25</t>
  </si>
  <si>
    <t>10x1.5</t>
  </si>
  <si>
    <t>12x2</t>
  </si>
  <si>
    <t>16x2</t>
  </si>
  <si>
    <t>1/2"x0.049"</t>
  </si>
  <si>
    <t>1/4"x0.049"</t>
  </si>
  <si>
    <t>1/4"x0.065"</t>
  </si>
  <si>
    <t>\\TGL-FileServer\研发设计部\供应商信息\管件\CIR-LOK 赛洛克</t>
  </si>
  <si>
    <t>3/4"x0.095"</t>
  </si>
  <si>
    <t>3/8"x0.049"</t>
  </si>
  <si>
    <t>9/16"x0.31"</t>
  </si>
  <si>
    <t>钢管通径DN</t>
  </si>
  <si>
    <t>外径D</t>
  </si>
  <si>
    <t>名义壁厚</t>
  </si>
  <si>
    <t>材料</t>
  </si>
  <si>
    <t>系数Y</t>
  </si>
  <si>
    <t>腐蚀裕量C2</t>
  </si>
  <si>
    <t>管厚减薄附加量C1</t>
  </si>
  <si>
    <t>管子厚度附加量C</t>
  </si>
  <si>
    <t>有效厚度</t>
  </si>
  <si>
    <t>弯管内侧计算系数</t>
  </si>
  <si>
    <t>弯管外侧计算系数</t>
  </si>
  <si>
    <t>设计温度许用应力Mpa</t>
  </si>
  <si>
    <t>直管允许最大工作压力Mpa</t>
  </si>
  <si>
    <t>弯管内侧允许最大工作压力Mpa</t>
  </si>
  <si>
    <t>钢管材质</t>
  </si>
  <si>
    <t>标准</t>
  </si>
  <si>
    <t>钢管许用应力(MPa)摘自GB/T 20801-2020</t>
  </si>
  <si>
    <t>40℃</t>
  </si>
  <si>
    <t>65℃</t>
  </si>
  <si>
    <t>100℃</t>
  </si>
  <si>
    <t>150℃</t>
  </si>
  <si>
    <t>200℃</t>
  </si>
  <si>
    <t>304 (06Cr19Ni10)</t>
  </si>
  <si>
    <t>GB/T 14976</t>
  </si>
  <si>
    <t>316L (022Cr17Ni12Mo2)</t>
  </si>
  <si>
    <t/>
  </si>
  <si>
    <t>对象</t>
  </si>
  <si>
    <t>物料编码</t>
  </si>
  <si>
    <t>物料名称</t>
  </si>
  <si>
    <t>分类（品号群组）</t>
  </si>
  <si>
    <t>规格</t>
  </si>
  <si>
    <t>品号属性</t>
  </si>
  <si>
    <t>图号（标准号、型号）</t>
  </si>
  <si>
    <t>品牌</t>
  </si>
  <si>
    <t>表面处理（热处理）</t>
  </si>
  <si>
    <t>机型</t>
  </si>
  <si>
    <t>承压</t>
  </si>
  <si>
    <t>进出口压力</t>
  </si>
  <si>
    <t>连接方式</t>
  </si>
  <si>
    <t>接口尺寸</t>
  </si>
  <si>
    <t>管径X壁厚</t>
  </si>
  <si>
    <t>硬度</t>
  </si>
  <si>
    <t>旧料号</t>
  </si>
  <si>
    <t>是否关键料</t>
  </si>
  <si>
    <t>备注</t>
  </si>
  <si>
    <t>检出 发布</t>
  </si>
  <si>
    <t>状态</t>
  </si>
  <si>
    <t>阶段</t>
  </si>
  <si>
    <t>版本</t>
  </si>
  <si>
    <t>类</t>
  </si>
  <si>
    <t>有BOM？</t>
  </si>
  <si>
    <t>创建于</t>
  </si>
  <si>
    <t>更新于</t>
  </si>
  <si>
    <t>所有者</t>
  </si>
  <si>
    <t>103.001.010209/A.2-不锈钢光亮退火管-BA</t>
  </si>
  <si>
    <t>103.001.010209</t>
  </si>
  <si>
    <t>不锈钢光亮退火管-BA</t>
  </si>
  <si>
    <t>工业不锈钢管</t>
  </si>
  <si>
    <t>Ф8X1.25</t>
  </si>
  <si>
    <t>M</t>
  </si>
  <si>
    <t>采购件</t>
  </si>
  <si>
    <t>304</t>
  </si>
  <si>
    <t>否</t>
  </si>
  <si>
    <t>预发布</t>
  </si>
  <si>
    <t>正在工作</t>
  </si>
  <si>
    <t>A</t>
  </si>
  <si>
    <t>[原材料]</t>
  </si>
  <si>
    <t>无</t>
  </si>
  <si>
    <t>2023-09-26 16:49:48</t>
  </si>
  <si>
    <t>2023-09-26 16:50:04</t>
  </si>
  <si>
    <t>杨永铸</t>
  </si>
  <si>
    <t>103.001.010117/A.1-不锈钢光亮退火管-BA</t>
  </si>
  <si>
    <t>103.001.010117</t>
  </si>
  <si>
    <t>Ф6X1</t>
  </si>
  <si>
    <t>R03.001.0030215</t>
  </si>
  <si>
    <t>2023-06-26 16:52:50</t>
  </si>
  <si>
    <t>2023-08-01 22:08:56</t>
  </si>
  <si>
    <t>admin</t>
  </si>
  <si>
    <t>103.001.010119/A.1-不锈钢光亮退火管-BA</t>
  </si>
  <si>
    <t>103.001.010119</t>
  </si>
  <si>
    <t>Ф10X1.5</t>
  </si>
  <si>
    <t>R03.001.0030217</t>
  </si>
  <si>
    <t>工作中</t>
  </si>
  <si>
    <t>2023-08-01 22:08:57</t>
  </si>
  <si>
    <t>103.001.010155/A.1-不锈钢酸洗管AP</t>
  </si>
  <si>
    <t>103.001.010155</t>
  </si>
  <si>
    <t>不锈钢酸洗管AP</t>
  </si>
  <si>
    <t>Ø90X3</t>
  </si>
  <si>
    <t>316</t>
  </si>
  <si>
    <t>R03.001.0030253</t>
  </si>
  <si>
    <t>2023-06-26 16:52:51</t>
  </si>
  <si>
    <t>2023-08-01 22:08:58</t>
  </si>
  <si>
    <t>103.001.010140/A.1-不锈钢机械抛光-MP（非常规管）</t>
  </si>
  <si>
    <t>103.001.010140</t>
  </si>
  <si>
    <t>不锈钢机械抛光-MP（非常规管）</t>
  </si>
  <si>
    <t>Ø8X1.0</t>
  </si>
  <si>
    <t>R03.001.0030238</t>
  </si>
  <si>
    <t>103.001.010142/A.1-不锈钢酸洗管AP</t>
  </si>
  <si>
    <t>103.001.010142</t>
  </si>
  <si>
    <t>Ø89X6</t>
  </si>
  <si>
    <t>R03.001.0030240</t>
  </si>
  <si>
    <t>103.001.010040/A.1-不锈钢酸洗管AP</t>
  </si>
  <si>
    <t>103.001.010040</t>
  </si>
  <si>
    <t>Ø89X4.5</t>
  </si>
  <si>
    <t>R03.001.0030059</t>
  </si>
  <si>
    <t>2023-06-26 16:52:47</t>
  </si>
  <si>
    <t>2023-08-01 22:08:54</t>
  </si>
  <si>
    <t>103.001.010060/A.1-不锈钢酸洗管AP</t>
  </si>
  <si>
    <t>103.001.010060</t>
  </si>
  <si>
    <t>R03.001.0030092</t>
  </si>
  <si>
    <t>已发布</t>
  </si>
  <si>
    <t>工作结束</t>
  </si>
  <si>
    <t>2023-06-26 16:52:48</t>
  </si>
  <si>
    <t>103.001.010020/A.1-不锈钢酸洗管AP</t>
  </si>
  <si>
    <t>103.001.010020</t>
  </si>
  <si>
    <t>R03.001.0030026</t>
  </si>
  <si>
    <t>2023-08-01 22:08:53</t>
  </si>
  <si>
    <t>103.001.010053/A.1-不锈钢酸洗管AP</t>
  </si>
  <si>
    <t>103.001.010053</t>
  </si>
  <si>
    <t>Ø89X4</t>
  </si>
  <si>
    <t>R03.001.0030085</t>
  </si>
  <si>
    <t>103.001.010013/A.1-不锈钢酸洗管AP</t>
  </si>
  <si>
    <t>103.001.010013</t>
  </si>
  <si>
    <t>R03.001.0030019</t>
  </si>
  <si>
    <t>2023-06-26 16:52:46</t>
  </si>
  <si>
    <t>103.001.010033/A.1-不锈钢酸洗管AP</t>
  </si>
  <si>
    <t>103.001.010033</t>
  </si>
  <si>
    <t>R03.001.0030052</t>
  </si>
  <si>
    <t>103.001.010153/A.1-不锈钢酸洗管AP</t>
  </si>
  <si>
    <t>103.001.010153</t>
  </si>
  <si>
    <t>Ø88X3</t>
  </si>
  <si>
    <t>R03.001.0030251</t>
  </si>
  <si>
    <t>103.001.010106/A.1-不锈钢酸洗管AP</t>
  </si>
  <si>
    <t>103.001.010106</t>
  </si>
  <si>
    <t>Ø88.9X5.49</t>
  </si>
  <si>
    <t>R03.001.0030204</t>
  </si>
  <si>
    <t>103.001.010101/A.1-不锈钢酸洗管AP</t>
  </si>
  <si>
    <t>103.001.010101</t>
  </si>
  <si>
    <t>Ø88.9X3.05</t>
  </si>
  <si>
    <t>R03.001.0030199</t>
  </si>
  <si>
    <t>103.001.010052/A.1-不锈钢酸洗管AP</t>
  </si>
  <si>
    <t>103.001.010052</t>
  </si>
  <si>
    <t>Ø76X5.5</t>
  </si>
  <si>
    <t>R03.001.0030084</t>
  </si>
  <si>
    <t>103.001.010032/A.1-不锈钢酸洗管AP</t>
  </si>
  <si>
    <t>103.001.010032</t>
  </si>
  <si>
    <t>R03.001.0030051</t>
  </si>
  <si>
    <t>103.001.010012/A.1-不锈钢酸洗管AP</t>
  </si>
  <si>
    <t>103.001.010012</t>
  </si>
  <si>
    <t>Ø76X5</t>
  </si>
  <si>
    <t>R03.001.0030018</t>
  </si>
  <si>
    <t>103.001.010183/A.1-不锈钢酸洗管AP</t>
  </si>
  <si>
    <t>103.001.010183</t>
  </si>
  <si>
    <t>Ø76X3</t>
  </si>
  <si>
    <t>R03.001.0030285</t>
  </si>
  <si>
    <t>2023-06-26 16:52:53</t>
  </si>
  <si>
    <t>2023-08-01 22:08:59</t>
  </si>
  <si>
    <t>103.001.010143/A.1-不锈钢酸洗管AP</t>
  </si>
  <si>
    <t>103.001.010143</t>
  </si>
  <si>
    <t>Ø73X8</t>
  </si>
  <si>
    <t>R03.001.0030241</t>
  </si>
  <si>
    <t>103.001.010115/A.1-不锈钢酸洗管AP</t>
  </si>
  <si>
    <t>103.001.010115</t>
  </si>
  <si>
    <t>Ø73X7.01</t>
  </si>
  <si>
    <t>R03.001.0030213</t>
  </si>
  <si>
    <t>103.001.010165/A.1-不锈钢光亮退火管-BA</t>
  </si>
  <si>
    <t>103.001.010165</t>
  </si>
  <si>
    <t>Ø6X1</t>
  </si>
  <si>
    <t>R03.001.0030267</t>
  </si>
  <si>
    <t>2023-06-26 16:52:52</t>
  </si>
  <si>
    <t>103.001.010051/A.1-不锈钢酸洗管AP</t>
  </si>
  <si>
    <t>103.001.010051</t>
  </si>
  <si>
    <t>Ø65X8</t>
  </si>
  <si>
    <t>R03.001.0030083</t>
  </si>
  <si>
    <t>103.001.010011/A.1-不锈钢酸洗管AP</t>
  </si>
  <si>
    <t>103.001.010011</t>
  </si>
  <si>
    <t>R03.001.0030017</t>
  </si>
  <si>
    <t>103.001.010031/A.1-不锈钢酸洗管AP</t>
  </si>
  <si>
    <t>103.001.010031</t>
  </si>
  <si>
    <t>R03.001.0030050</t>
  </si>
  <si>
    <t>103.001.010050/A.1-不锈钢酸洗管AP</t>
  </si>
  <si>
    <t>103.001.010050</t>
  </si>
  <si>
    <t>Ø65X5</t>
  </si>
  <si>
    <t>R03.001.0030082</t>
  </si>
  <si>
    <t>103.001.010030/A.1-不锈钢酸洗管AP</t>
  </si>
  <si>
    <t>103.001.010030</t>
  </si>
  <si>
    <t>R03.001.0030049</t>
  </si>
  <si>
    <t>103.001.010010/A.1-不锈钢酸洗管AP</t>
  </si>
  <si>
    <t>103.001.010010</t>
  </si>
  <si>
    <t>R03.001.0030016</t>
  </si>
  <si>
    <t>2023-08-01 22:08:52</t>
  </si>
  <si>
    <t>103.001.010156/A.1-不锈钢酸洗管AP</t>
  </si>
  <si>
    <t>103.001.010156</t>
  </si>
  <si>
    <t>Ø63X4.5</t>
  </si>
  <si>
    <t>R03.001.0030254</t>
  </si>
  <si>
    <t>103.001.010160/A.1-不锈钢酸洗管AP</t>
  </si>
  <si>
    <t>103.001.010160</t>
  </si>
  <si>
    <t>Ø60X6</t>
  </si>
  <si>
    <t>R03.001.0030258</t>
  </si>
  <si>
    <t>103.001.010145/A.1-不锈钢酸洗管AP</t>
  </si>
  <si>
    <t>103.001.010145</t>
  </si>
  <si>
    <t>R03.001.0030243</t>
  </si>
  <si>
    <t>103.001.010049/A.1-不锈钢酸洗管AP</t>
  </si>
  <si>
    <t>103.001.010049</t>
  </si>
  <si>
    <t>Ø60X5</t>
  </si>
  <si>
    <t>R03.001.0030081</t>
  </si>
  <si>
    <t>103.001.010029/A.1-不锈钢酸洗管AP</t>
  </si>
  <si>
    <t>103.001.010029</t>
  </si>
  <si>
    <t>R03.001.0030048</t>
  </si>
  <si>
    <t>103.001.010009/A.1-不锈钢酸洗管AP</t>
  </si>
  <si>
    <t>103.001.010009</t>
  </si>
  <si>
    <t>R03.001.0030015</t>
  </si>
  <si>
    <t>103.001.010105/A.1-不锈钢酸洗管AP</t>
  </si>
  <si>
    <t>103.001.010105</t>
  </si>
  <si>
    <t>Ø60.3X5.5</t>
  </si>
  <si>
    <t>R03.001.0030203</t>
  </si>
  <si>
    <t>103.001.010102/A.1-不锈钢酸洗管AP</t>
  </si>
  <si>
    <t>103.001.010102</t>
  </si>
  <si>
    <t>Ø60.3X2.77</t>
  </si>
  <si>
    <t>R03.001.0030200</t>
  </si>
  <si>
    <t>103.001.010048/A.1-不锈钢酸洗管AP</t>
  </si>
  <si>
    <t>103.001.010048</t>
  </si>
  <si>
    <t>Ø57X4</t>
  </si>
  <si>
    <t>R03.001.0030080</t>
  </si>
  <si>
    <t>103.001.010028/A.1-不锈钢酸洗管AP</t>
  </si>
  <si>
    <t>103.001.010028</t>
  </si>
  <si>
    <t>R03.001.0030047</t>
  </si>
  <si>
    <t>103.001.010008/A.1-不锈钢酸洗管AP</t>
  </si>
  <si>
    <t>103.001.010008</t>
  </si>
  <si>
    <t>R03.001.0030014</t>
  </si>
  <si>
    <t>103.001.010047/A.1-不锈钢酸洗管AP</t>
  </si>
  <si>
    <t>103.001.010047</t>
  </si>
  <si>
    <t>Ø51X3</t>
  </si>
  <si>
    <t>R03.001.0030079</t>
  </si>
  <si>
    <t>103.001.010027/A.1-不锈钢酸洗管AP</t>
  </si>
  <si>
    <t>103.001.010027</t>
  </si>
  <si>
    <t>R03.001.0030046</t>
  </si>
  <si>
    <t>103.001.010007/A.1-不锈钢酸洗管AP</t>
  </si>
  <si>
    <t>103.001.010007</t>
  </si>
  <si>
    <t>R03.001.0030013</t>
  </si>
  <si>
    <t>103.001.010112/A.1-不锈钢酸洗管AP</t>
  </si>
  <si>
    <t>103.001.010112</t>
  </si>
  <si>
    <t>Ø48X4</t>
  </si>
  <si>
    <t>R03.001.0030210</t>
  </si>
  <si>
    <t>103.001.010046/A.1-不锈钢酸洗管AP</t>
  </si>
  <si>
    <t>103.001.010046</t>
  </si>
  <si>
    <t>R03.001.0030078</t>
  </si>
  <si>
    <t>103.001.010026/A.1-不锈钢酸洗管AP</t>
  </si>
  <si>
    <t>103.001.010026</t>
  </si>
  <si>
    <t>R03.001.0030045</t>
  </si>
  <si>
    <t>103.001.010163/A.1-不锈钢管</t>
  </si>
  <si>
    <t>103.001.010163</t>
  </si>
  <si>
    <t>不锈钢管</t>
  </si>
  <si>
    <t>Ø48X3</t>
  </si>
  <si>
    <t>R03.001.0030262</t>
  </si>
  <si>
    <t>103.001.010006/A.1-不锈钢酸洗管AP</t>
  </si>
  <si>
    <t>103.001.010006</t>
  </si>
  <si>
    <t>R03.001.0030012</t>
  </si>
  <si>
    <t>103.001.010122/A.1-不锈钢酸洗管AP</t>
  </si>
  <si>
    <t>103.001.010122</t>
  </si>
  <si>
    <t>Ø48.3X4.15</t>
  </si>
  <si>
    <t>R03.001.0030220</t>
  </si>
  <si>
    <t>103.001.010133/A.1-不锈钢酸洗管AP</t>
  </si>
  <si>
    <t>103.001.010133</t>
  </si>
  <si>
    <t>R03.001.0030231</t>
  </si>
  <si>
    <t>103.001.010215/A.2-不锈钢光亮退火管-BA</t>
  </si>
  <si>
    <t>103.001.010215</t>
  </si>
  <si>
    <t>Ø48.3X3.6</t>
  </si>
  <si>
    <t>2023-09-28 18:24:31</t>
  </si>
  <si>
    <t>2023-09-28 18:27:26</t>
  </si>
  <si>
    <t>103.001.010182/A.1-不锈钢酸洗管AP</t>
  </si>
  <si>
    <t>103.001.010182</t>
  </si>
  <si>
    <t>Ø45X8</t>
  </si>
  <si>
    <t>R03.001.0030284</t>
  </si>
  <si>
    <t>103.001.010039/A.1-不锈钢酸洗管AP</t>
  </si>
  <si>
    <t>103.001.010039</t>
  </si>
  <si>
    <t>Ø45X6</t>
  </si>
  <si>
    <t>R03.001.0030058</t>
  </si>
  <si>
    <t>103.001.010059/A.1-不锈钢酸洗管AP</t>
  </si>
  <si>
    <t>103.001.010059</t>
  </si>
  <si>
    <t>R03.001.0030091</t>
  </si>
  <si>
    <t>103.001.010019/A.1-不锈钢酸洗管AP</t>
  </si>
  <si>
    <t>103.001.010019</t>
  </si>
  <si>
    <t>R03.001.0030025</t>
  </si>
  <si>
    <t>103.001.010045/A.1-不锈钢酸洗管AP</t>
  </si>
  <si>
    <t>103.001.010045</t>
  </si>
  <si>
    <t>Ø45X5</t>
  </si>
  <si>
    <t>R03.001.0030077</t>
  </si>
  <si>
    <t>103.001.010025/A.1-不锈钢酸洗管AP</t>
  </si>
  <si>
    <t>103.001.010025</t>
  </si>
  <si>
    <t>R03.001.0030044</t>
  </si>
  <si>
    <t>103.001.010005/A.1-不锈钢酸洗管AP</t>
  </si>
  <si>
    <t>103.001.010005</t>
  </si>
  <si>
    <t>R03.001.0030011</t>
  </si>
  <si>
    <t>103.001.010157/A.1-不锈钢酸洗管AP</t>
  </si>
  <si>
    <t>103.001.010157</t>
  </si>
  <si>
    <t>Ø45X4</t>
  </si>
  <si>
    <t>R03.001.0030255</t>
  </si>
  <si>
    <t>103.001.010038/A.1-不锈钢酸洗管AP</t>
  </si>
  <si>
    <t>103.001.010038</t>
  </si>
  <si>
    <t>Ø45X3.5</t>
  </si>
  <si>
    <t>R03.001.0030057</t>
  </si>
  <si>
    <t>103.001.010058/A.1-不锈钢酸洗管AP</t>
  </si>
  <si>
    <t>103.001.010058</t>
  </si>
  <si>
    <t>R03.001.0030090</t>
  </si>
  <si>
    <t>103.001.010018/A.1-不锈钢酸洗管AP</t>
  </si>
  <si>
    <t>103.001.010018</t>
  </si>
  <si>
    <t>R03.001.0030024</t>
  </si>
  <si>
    <t>103.001.010149/A.1-不锈钢酸洗管AP</t>
  </si>
  <si>
    <t>103.001.010149</t>
  </si>
  <si>
    <t>Ø45X3</t>
  </si>
  <si>
    <t>R03.001.0030247</t>
  </si>
  <si>
    <t>103.001.010158/A.1-不锈钢酸洗管AP</t>
  </si>
  <si>
    <t>103.001.010158</t>
  </si>
  <si>
    <t>Ø45X2</t>
  </si>
  <si>
    <t>R03.001.0030256</t>
  </si>
  <si>
    <t>103.001.010151/A.1-不锈钢酸洗管AP</t>
  </si>
  <si>
    <t>103.001.010151</t>
  </si>
  <si>
    <t>Ø45X10</t>
  </si>
  <si>
    <t>R03.001.0030249</t>
  </si>
  <si>
    <t>103.001.010108/A.1-不锈钢酸洗管AP</t>
  </si>
  <si>
    <t>103.001.010108</t>
  </si>
  <si>
    <t>Ø42.2X3.56</t>
  </si>
  <si>
    <t>R03.001.0030206</t>
  </si>
  <si>
    <t>103.001.010103/A.1-不锈钢酸洗管AP</t>
  </si>
  <si>
    <t>103.001.010103</t>
  </si>
  <si>
    <t>Ø42.2X2.77</t>
  </si>
  <si>
    <t>R03.001.0030201</t>
  </si>
  <si>
    <t>103.001.020005/A.1-镀锌管</t>
  </si>
  <si>
    <t>103.001.020005</t>
  </si>
  <si>
    <t>镀锌管</t>
  </si>
  <si>
    <t>Ø41X4.0</t>
  </si>
  <si>
    <t>镀锌</t>
  </si>
  <si>
    <t>R03.001.0040005</t>
  </si>
  <si>
    <t>103.001.010199/A.1-不锈钢管</t>
  </si>
  <si>
    <t>103.001.010199</t>
  </si>
  <si>
    <t>Ø3X1.0</t>
  </si>
  <si>
    <t>R03.001.0010001</t>
  </si>
  <si>
    <t>2023-08-01 22:21:03</t>
  </si>
  <si>
    <t>103.001.020004/A.1-镀锌管</t>
  </si>
  <si>
    <t>103.001.020004</t>
  </si>
  <si>
    <t>Ø35X3</t>
  </si>
  <si>
    <t>R03.001.0040004</t>
  </si>
  <si>
    <t>103.001.010057/A.1-不锈钢酸洗管AP</t>
  </si>
  <si>
    <t>103.001.010057</t>
  </si>
  <si>
    <t>Ø34X5</t>
  </si>
  <si>
    <t>R03.001.0030089</t>
  </si>
  <si>
    <t>103.001.010017/A.1-不锈钢酸洗管AP</t>
  </si>
  <si>
    <t>103.001.010017</t>
  </si>
  <si>
    <t>R03.001.0030023</t>
  </si>
  <si>
    <t>103.001.010037/A.1-不锈钢酸洗管AP</t>
  </si>
  <si>
    <t>103.001.010037</t>
  </si>
  <si>
    <t>R03.001.0030056</t>
  </si>
  <si>
    <t>103.001.010154/A.1-不锈钢酸洗管AP</t>
  </si>
  <si>
    <t>103.001.010154</t>
  </si>
  <si>
    <t>Ø34X4</t>
  </si>
  <si>
    <t>R03.001.0030252</t>
  </si>
  <si>
    <t>103.001.010152/A.1-不锈钢酸洗管AP</t>
  </si>
  <si>
    <t>103.001.010152</t>
  </si>
  <si>
    <t>R03.001.0030250</t>
  </si>
  <si>
    <t>103.001.010214/A.3-不锈钢酸洗管AP</t>
  </si>
  <si>
    <t>103.001.010214</t>
  </si>
  <si>
    <t>Ø34X3.5</t>
  </si>
  <si>
    <t>2023-09-28 09:42:54</t>
  </si>
  <si>
    <t>2023-10-09 08:54:29</t>
  </si>
  <si>
    <t>陶文亭</t>
  </si>
  <si>
    <t>103.001.010044/A.1-不锈钢酸洗管AP</t>
  </si>
  <si>
    <t>103.001.010044</t>
  </si>
  <si>
    <t>R03.001.0030076</t>
  </si>
  <si>
    <t>103.001.010024/A.1-不锈钢酸洗管AP</t>
  </si>
  <si>
    <t>103.001.010024</t>
  </si>
  <si>
    <t>R03.001.0030043</t>
  </si>
  <si>
    <t>103.001.010004/A.1-不锈钢酸洗管AP</t>
  </si>
  <si>
    <t>103.001.010004</t>
  </si>
  <si>
    <t>R03.001.0030010</t>
  </si>
  <si>
    <t>103.001.010181/A.1-不锈钢酸洗管AP</t>
  </si>
  <si>
    <t>103.001.010181</t>
  </si>
  <si>
    <t>Ø34X3</t>
  </si>
  <si>
    <t>R03.001.0030283</t>
  </si>
  <si>
    <t>103.001.010180/A.1-不锈钢酸洗管AP</t>
  </si>
  <si>
    <t>103.001.010180</t>
  </si>
  <si>
    <t>Ø34X10</t>
  </si>
  <si>
    <t>R03.001.0030282</t>
  </si>
  <si>
    <t>103.001.010111/A.1-不锈钢酸洗管AP</t>
  </si>
  <si>
    <t>103.001.010111</t>
  </si>
  <si>
    <t>Ø33.4X9.09</t>
  </si>
  <si>
    <t>R03.001.0030209</t>
  </si>
  <si>
    <t>103.001.010109/A.1-不锈钢酸洗管AP</t>
  </si>
  <si>
    <t>103.001.010109</t>
  </si>
  <si>
    <t>Ø33.4X4.55</t>
  </si>
  <si>
    <t>R03.001.0030207</t>
  </si>
  <si>
    <t>103.001.010107/A.1-不锈钢酸洗管AP</t>
  </si>
  <si>
    <t>103.001.010107</t>
  </si>
  <si>
    <t>Ø33.4X3.38</t>
  </si>
  <si>
    <t>R03.001.0030205</t>
  </si>
  <si>
    <t>103.001.010179/A.1-不锈钢酸洗管AP</t>
  </si>
  <si>
    <t>103.001.010179</t>
  </si>
  <si>
    <t>Ø32X3</t>
  </si>
  <si>
    <t>R03.001.0030281</t>
  </si>
  <si>
    <t>103.001.010150/A.1-不锈钢酸洗管AP</t>
  </si>
  <si>
    <t>103.001.010150</t>
  </si>
  <si>
    <t>Ø325X8</t>
  </si>
  <si>
    <t>R03.001.0030248</t>
  </si>
  <si>
    <t>103.001.010162/A.1-不锈钢酸洗管AP</t>
  </si>
  <si>
    <t>103.001.010162</t>
  </si>
  <si>
    <t>Ø30X1</t>
  </si>
  <si>
    <t>R03.001.0030260</t>
  </si>
  <si>
    <t>103.001.020002/A.1-镀锌管</t>
  </si>
  <si>
    <t>103.001.020002</t>
  </si>
  <si>
    <t>Ø3/4"X3</t>
  </si>
  <si>
    <t>R03.001.0040002</t>
  </si>
  <si>
    <t>103.001.010213/A.2-不锈钢光亮退火管-BA</t>
  </si>
  <si>
    <t>103.001.010213</t>
  </si>
  <si>
    <t>Ø3/4"X0.095"</t>
  </si>
  <si>
    <t>2023-09-26 19:07:51</t>
  </si>
  <si>
    <t>2023-09-26 19:07:55</t>
  </si>
  <si>
    <t>103.001.010210/A.3-不锈钢光亮退火管-BA</t>
  </si>
  <si>
    <t>103.001.010210</t>
  </si>
  <si>
    <t>2023-09-26 18:53:21</t>
  </si>
  <si>
    <t>2023-09-26 19:01:13</t>
  </si>
  <si>
    <t>103.001.010121/A.1-不锈钢酸洗管AP</t>
  </si>
  <si>
    <t>103.001.010121</t>
  </si>
  <si>
    <t>Ø27X4</t>
  </si>
  <si>
    <t>R03.001.0030219</t>
  </si>
  <si>
    <t>103.001.010131/A.1-不锈钢酸洗管AP</t>
  </si>
  <si>
    <t>103.001.010131</t>
  </si>
  <si>
    <t>R03.001.0030229</t>
  </si>
  <si>
    <t>103.001.010212/A.2-不锈钢光亮退火管-BA</t>
  </si>
  <si>
    <t>103.001.010212</t>
  </si>
  <si>
    <t>Ø27X3</t>
  </si>
  <si>
    <t>2023-09-26 18:59:48</t>
  </si>
  <si>
    <t>2023-09-26 18:59:51</t>
  </si>
  <si>
    <t>103.001.020003/A.1-镀锌管</t>
  </si>
  <si>
    <t>103.001.020003</t>
  </si>
  <si>
    <t>R03.001.0040003</t>
  </si>
  <si>
    <t>103.001.010169/A.1-不锈钢酸洗管AP</t>
  </si>
  <si>
    <t>103.001.010169</t>
  </si>
  <si>
    <t>R03.001.0030271</t>
  </si>
  <si>
    <t>103.001.010116/A.1-不锈钢酸洗管AP</t>
  </si>
  <si>
    <t>103.001.010116</t>
  </si>
  <si>
    <t>R03.001.0030214</t>
  </si>
  <si>
    <t>103.001.010159/A.1-不锈钢酸洗管AP</t>
  </si>
  <si>
    <t>103.001.010159</t>
  </si>
  <si>
    <t>Ø25X6</t>
  </si>
  <si>
    <t>R03.001.0030257</t>
  </si>
  <si>
    <t>103.001.010043/A.1-不锈钢酸洗管AP</t>
  </si>
  <si>
    <t>103.001.010043</t>
  </si>
  <si>
    <t>Ø25X5</t>
  </si>
  <si>
    <t>R03.001.0030075</t>
  </si>
  <si>
    <t>103.001.010023/A.1-不锈钢酸洗管AP</t>
  </si>
  <si>
    <t>103.001.010023</t>
  </si>
  <si>
    <t>R03.001.0030042</t>
  </si>
  <si>
    <t>103.001.010003/A.1-不锈钢酸洗管AP</t>
  </si>
  <si>
    <t>103.001.010003</t>
  </si>
  <si>
    <t>R03.001.0030009</t>
  </si>
  <si>
    <t>103.001.010202/A.2-不锈钢酸洗管AP</t>
  </si>
  <si>
    <t>103.001.010202</t>
  </si>
  <si>
    <t>Ø25X3</t>
  </si>
  <si>
    <t>R03.001.0030008</t>
  </si>
  <si>
    <t>2023-09-05 09:30:49</t>
  </si>
  <si>
    <t>2023-09-05 09:30:50</t>
  </si>
  <si>
    <t>钟卓恒</t>
  </si>
  <si>
    <t>103.001.010201/A.2-不锈钢酸洗管AP</t>
  </si>
  <si>
    <t>103.001.010201</t>
  </si>
  <si>
    <t>2023-09-04 18:06:42</t>
  </si>
  <si>
    <t>2023-09-04 18:06:43</t>
  </si>
  <si>
    <t>103.001.010042/A.1-不锈钢酸洗管AP</t>
  </si>
  <si>
    <t>103.001.010042</t>
  </si>
  <si>
    <t>R03.001.0030074</t>
  </si>
  <si>
    <t>103.001.010022/A.1-不锈钢酸洗管AP</t>
  </si>
  <si>
    <t>103.001.010022</t>
  </si>
  <si>
    <t>R03.001.0030041</t>
  </si>
  <si>
    <t>103.001.010002/A.1-不锈钢酸洗管AP</t>
  </si>
  <si>
    <t>103.001.010002</t>
  </si>
  <si>
    <t>103.001.010041/A.1-不锈钢酸洗管AP</t>
  </si>
  <si>
    <t>103.001.010041</t>
  </si>
  <si>
    <t>Ø22X3</t>
  </si>
  <si>
    <t>R03.001.0030073</t>
  </si>
  <si>
    <t>103.001.010021/A.1-不锈钢酸洗管AP</t>
  </si>
  <si>
    <t>103.001.010021</t>
  </si>
  <si>
    <t>R03.001.0030040</t>
  </si>
  <si>
    <t>103.001.010001/A.1-不锈钢酸洗管AP</t>
  </si>
  <si>
    <t>103.001.010001</t>
  </si>
  <si>
    <t>R03.001.0030007</t>
  </si>
  <si>
    <t>103.001.020006/A.1-镀锌管</t>
  </si>
  <si>
    <t>103.001.020006</t>
  </si>
  <si>
    <t>Ø21X3.0</t>
  </si>
  <si>
    <t>R03.001.0040006</t>
  </si>
  <si>
    <t>103.001.010056/A.1-不锈钢酸洗管AP</t>
  </si>
  <si>
    <t>103.001.010056</t>
  </si>
  <si>
    <t>Ø219X5</t>
  </si>
  <si>
    <t>R03.001.0030088</t>
  </si>
  <si>
    <t>103.001.010016/A.1-不锈钢酸洗管AP</t>
  </si>
  <si>
    <t>103.001.010016</t>
  </si>
  <si>
    <t>R03.001.0030022</t>
  </si>
  <si>
    <t>103.001.010036/A.1-不锈钢酸洗管AP</t>
  </si>
  <si>
    <t>103.001.010036</t>
  </si>
  <si>
    <t>R03.001.0030055</t>
  </si>
  <si>
    <t>103.001.010120/A.1-不锈钢酸洗管AP</t>
  </si>
  <si>
    <t>103.001.010120</t>
  </si>
  <si>
    <t>Ø21.3X3.15</t>
  </si>
  <si>
    <t>R03.001.0030218</t>
  </si>
  <si>
    <t>103.001.010132/A.1-不锈钢酸洗管AP</t>
  </si>
  <si>
    <t>103.001.010132</t>
  </si>
  <si>
    <t>R03.001.0030230</t>
  </si>
  <si>
    <t>103.001.010178/A.1-不锈钢酸洗管AP</t>
  </si>
  <si>
    <t>103.001.010178</t>
  </si>
  <si>
    <t>Ø20X3</t>
  </si>
  <si>
    <t>R03.001.0030280</t>
  </si>
  <si>
    <t>103.001.010167/A.1-不锈钢机械抛光-MP（非常规管）</t>
  </si>
  <si>
    <t>103.001.010167</t>
  </si>
  <si>
    <t>Ø18X4</t>
  </si>
  <si>
    <t>R03.001.0030269</t>
  </si>
  <si>
    <t>103.001.010137/A.1-不锈钢机械抛光-MP（非常规管）</t>
  </si>
  <si>
    <t>103.001.010137</t>
  </si>
  <si>
    <t>Ø16X2.5</t>
  </si>
  <si>
    <t>R03.001.0030235</t>
  </si>
  <si>
    <t>103.001.010211/A.2-不锈钢光亮退火管-BA</t>
  </si>
  <si>
    <t>103.001.010211</t>
  </si>
  <si>
    <t>Ø16X2</t>
  </si>
  <si>
    <t>2023-09-26 18:58:32</t>
  </si>
  <si>
    <t>2023-09-26 18:58:35</t>
  </si>
  <si>
    <t>103.001.010136/A.1-不锈钢机械抛光-MP（非常规管）</t>
  </si>
  <si>
    <t>103.001.010136</t>
  </si>
  <si>
    <t>Ø16X1</t>
  </si>
  <si>
    <t>R03.001.0030234</t>
  </si>
  <si>
    <t>103.001.010177/A.1-不锈钢酸洗管AP</t>
  </si>
  <si>
    <t>103.001.010177</t>
  </si>
  <si>
    <t>Ø169X4</t>
  </si>
  <si>
    <t>R03.001.0030279</t>
  </si>
  <si>
    <t>103.001.010176/A.1-不锈钢酸洗管AP</t>
  </si>
  <si>
    <t>103.001.010176</t>
  </si>
  <si>
    <t>Ø132X5</t>
  </si>
  <si>
    <t>R03.001.0030278</t>
  </si>
  <si>
    <t>103.001.010138/A.1-不锈钢机械抛光-MP（非常规管）</t>
  </si>
  <si>
    <t>103.001.010138</t>
  </si>
  <si>
    <t>Ø12X1.0</t>
  </si>
  <si>
    <t>R03.001.0030236</t>
  </si>
  <si>
    <t>103.001.010055/A.1-不锈钢酸洗管AP</t>
  </si>
  <si>
    <t>103.001.010055</t>
  </si>
  <si>
    <t>Ø114X6</t>
  </si>
  <si>
    <t>R03.001.0030087</t>
  </si>
  <si>
    <t>103.001.010015/A.1-不锈钢酸洗管AP</t>
  </si>
  <si>
    <t>103.001.010015</t>
  </si>
  <si>
    <t>R03.001.0030021</t>
  </si>
  <si>
    <t>103.001.010035/A.1-不锈钢酸洗管AP</t>
  </si>
  <si>
    <t>103.001.010035</t>
  </si>
  <si>
    <t>R03.001.0030054</t>
  </si>
  <si>
    <t>103.001.010175/A.1-不锈钢酸洗管AP</t>
  </si>
  <si>
    <t>103.001.010175</t>
  </si>
  <si>
    <t>Ø114X4</t>
  </si>
  <si>
    <t>R03.001.0030277</t>
  </si>
  <si>
    <t>103.001.010146/A.1-不锈钢酸洗管AP</t>
  </si>
  <si>
    <t>103.001.010146</t>
  </si>
  <si>
    <t>Ø110X4</t>
  </si>
  <si>
    <t>R03.001.0030244</t>
  </si>
  <si>
    <t>103.001.010144/A.1-不锈钢酸洗管AP</t>
  </si>
  <si>
    <t>103.001.010144</t>
  </si>
  <si>
    <t>Ø110X3.5</t>
  </si>
  <si>
    <t>R03.001.0030242</t>
  </si>
  <si>
    <t>103.001.010161/A.1-不锈钢机械抛光-MP（非常规管）</t>
  </si>
  <si>
    <t>103.001.010161</t>
  </si>
  <si>
    <t>Ø10X1.0</t>
  </si>
  <si>
    <t>R03.001.0030259</t>
  </si>
  <si>
    <t>103.001.010139/A.1-不锈钢机械抛光-MP（非常规管）</t>
  </si>
  <si>
    <t>103.001.010139</t>
  </si>
  <si>
    <t>R03.001.0030237</t>
  </si>
  <si>
    <t>103.001.010174/A.1-不锈钢酸洗管AP</t>
  </si>
  <si>
    <t>103.001.010174</t>
  </si>
  <si>
    <t>Ø108X6</t>
  </si>
  <si>
    <t>R03.001.0030276</t>
  </si>
  <si>
    <t>103.001.010173/A.1-不锈钢酸洗管AP</t>
  </si>
  <si>
    <t>103.001.010173</t>
  </si>
  <si>
    <t>Ø108X4</t>
  </si>
  <si>
    <t>R03.001.0030275</t>
  </si>
  <si>
    <t>103.001.010172/A.1-不锈钢酸洗管AP</t>
  </si>
  <si>
    <t>103.001.010172</t>
  </si>
  <si>
    <t>Ø108X20</t>
  </si>
  <si>
    <t>R03.001.0030274</t>
  </si>
  <si>
    <t>103.001.010171/A.1-不锈钢酸洗管AP</t>
  </si>
  <si>
    <t>103.001.010171</t>
  </si>
  <si>
    <t>Ø108X13</t>
  </si>
  <si>
    <t>R03.001.0030273</t>
  </si>
  <si>
    <t>103.001.010054/A.1-不锈钢酸洗管AP</t>
  </si>
  <si>
    <t>103.001.010054</t>
  </si>
  <si>
    <t>Ø108X12</t>
  </si>
  <si>
    <t>R03.001.0030086</t>
  </si>
  <si>
    <t>103.001.010014/A.1-不锈钢酸洗管AP</t>
  </si>
  <si>
    <t>103.001.010014</t>
  </si>
  <si>
    <t>R03.001.0030020</t>
  </si>
  <si>
    <t>103.001.010034/A.1-不锈钢酸洗管AP</t>
  </si>
  <si>
    <t>103.001.010034</t>
  </si>
  <si>
    <t>R03.001.0030053</t>
  </si>
  <si>
    <t>103.001.010170/A.1-不锈钢酸洗管AP</t>
  </si>
  <si>
    <t>103.001.010170</t>
  </si>
  <si>
    <t>Ø102X5</t>
  </si>
  <si>
    <t>R03.001.0030272</t>
  </si>
  <si>
    <t>103.001.010148/A.1-不锈钢酸洗管AP</t>
  </si>
  <si>
    <t>103.001.010148</t>
  </si>
  <si>
    <t>Ø100X6</t>
  </si>
  <si>
    <t>R03.001.0030246</t>
  </si>
  <si>
    <t>103.001.010147/A.1-不锈钢酸洗管AP</t>
  </si>
  <si>
    <t>103.001.010147</t>
  </si>
  <si>
    <t>Ø100X5</t>
  </si>
  <si>
    <t>R03.001.0030245</t>
  </si>
  <si>
    <t>103.001.010166/A.1-不锈钢机械抛光-MP（非常规管）</t>
  </si>
  <si>
    <t>103.001.010166</t>
  </si>
  <si>
    <t>Ø1/4"X0.035"</t>
  </si>
  <si>
    <t>R03.001.0030268</t>
  </si>
  <si>
    <t>103.001.010164/A.1-不锈钢光亮退火管-BA</t>
  </si>
  <si>
    <t>103.001.010164</t>
  </si>
  <si>
    <t>Ø1/2"X0.049"</t>
  </si>
  <si>
    <t>R03.001.0030266</t>
  </si>
  <si>
    <t>103.001.010118/A.1-不锈钢光亮退火管-BA</t>
  </si>
  <si>
    <t>103.001.010118</t>
  </si>
  <si>
    <t>R03.001.0030216</t>
  </si>
  <si>
    <t>103.001.020001/A.1-镀锌管</t>
  </si>
  <si>
    <t>103.001.020001</t>
  </si>
  <si>
    <t>Ø1"X3</t>
  </si>
  <si>
    <t>R03.001.0040001</t>
  </si>
  <si>
    <t>103.001.020012/A.1-镀锌管</t>
  </si>
  <si>
    <t>103.001.020012</t>
  </si>
  <si>
    <t>DN20*2.75</t>
  </si>
  <si>
    <t>R03.001.0040012</t>
  </si>
  <si>
    <t>2023-06-26 16:52:54</t>
  </si>
  <si>
    <t>103.001.020007/A.1-穿线镀锌管</t>
  </si>
  <si>
    <t>103.001.020007</t>
  </si>
  <si>
    <t>穿线镀锌管</t>
  </si>
  <si>
    <t>DN20</t>
  </si>
  <si>
    <t>R03.001.0040007</t>
  </si>
  <si>
    <t>103.001.020008/A.1-镀锌管弯头</t>
  </si>
  <si>
    <t>103.001.020008</t>
  </si>
  <si>
    <t>镀锌管弯头</t>
  </si>
  <si>
    <t>PCS</t>
  </si>
  <si>
    <t>R03.001.0040008</t>
  </si>
  <si>
    <t>103.001.010192/A.1-高压钢管-思特克</t>
  </si>
  <si>
    <t>103.001.010192</t>
  </si>
  <si>
    <t>高压钢管-思特克</t>
  </si>
  <si>
    <t>9/16"X0.31”</t>
  </si>
  <si>
    <t>G2012316-033M/根20000PSI9/16"O.D</t>
  </si>
  <si>
    <t>R03.001.1030003</t>
  </si>
  <si>
    <t>103.001.010198/A.1-高压钢管-思特克</t>
  </si>
  <si>
    <t>103.001.010198</t>
  </si>
  <si>
    <t>9/16"O.D</t>
  </si>
  <si>
    <t>G6012316-03-3M/根60000PSI9/16"O.D</t>
  </si>
  <si>
    <t>R03.001.1030009</t>
  </si>
  <si>
    <t>2023-08-01 22:09:00</t>
  </si>
  <si>
    <t>103.001.010191/A.1-高压钢管-思特克</t>
  </si>
  <si>
    <t>103.001.010191</t>
  </si>
  <si>
    <t>3/8"X0.2"</t>
  </si>
  <si>
    <t>G2038316-033M/根20000PSI3/8"O.D</t>
  </si>
  <si>
    <t>R03.001.1030002</t>
  </si>
  <si>
    <t>103.001.010197/A.1-高压钢管-思特克</t>
  </si>
  <si>
    <t>103.001.010197</t>
  </si>
  <si>
    <t>3/8"O.D</t>
  </si>
  <si>
    <t>G6038316-03-3M/根60000PSI3/8"O.D</t>
  </si>
  <si>
    <t>R03.001.1030008</t>
  </si>
  <si>
    <t>103.001.010193/A.1-高压钢管-思特克</t>
  </si>
  <si>
    <t>103.001.010193</t>
  </si>
  <si>
    <t>3/4"X0.44”</t>
  </si>
  <si>
    <t>G2034316-033M/根20000PSI3/4"O.D</t>
  </si>
  <si>
    <t>R03.001.1030004</t>
  </si>
  <si>
    <t>103.001.010190/A.1-高压钢管-思特克</t>
  </si>
  <si>
    <t>103.001.010190</t>
  </si>
  <si>
    <t>1/4"X0.11”</t>
  </si>
  <si>
    <t>G2014316-033M/根20000PSI1/4"O.D</t>
  </si>
  <si>
    <t>R03.001.1030001</t>
  </si>
  <si>
    <t>103.001.010205/A.2-铜管</t>
  </si>
  <si>
    <t>103.001.010205</t>
  </si>
  <si>
    <t>铜管</t>
  </si>
  <si>
    <t>∅34X3</t>
  </si>
  <si>
    <t>TP2Y</t>
  </si>
  <si>
    <t>2023-09-18 16:17:20</t>
  </si>
  <si>
    <t>2023-09-18 16:17:23</t>
  </si>
  <si>
    <t>103.001.020019/A.2-镀锌管-定制</t>
  </si>
  <si>
    <t>103.001.020019</t>
  </si>
  <si>
    <t>镀锌管-定制</t>
  </si>
  <si>
    <t>D2116H15-49-07</t>
  </si>
  <si>
    <t>R03.001.0040031</t>
  </si>
  <si>
    <t>2023-09-07 13:44:17</t>
  </si>
  <si>
    <t>2023-09-07 13:44:18</t>
  </si>
  <si>
    <t>103.001.020018/A.2-镀锌管-定制</t>
  </si>
  <si>
    <t>103.001.020018</t>
  </si>
  <si>
    <t>D2116H15-49-06</t>
  </si>
  <si>
    <t>R03.001.0040030</t>
  </si>
  <si>
    <t>2023-09-07 13:43:43</t>
  </si>
  <si>
    <t>2023-09-07 13:43:45</t>
  </si>
  <si>
    <t>103.001.020017/A.2-镀锌管-定制</t>
  </si>
  <si>
    <t>103.001.020017</t>
  </si>
  <si>
    <t>D2116H15-49-05</t>
  </si>
  <si>
    <t>R03.001.0040029</t>
  </si>
  <si>
    <t>2023-09-07 13:43:00</t>
  </si>
  <si>
    <t>2023-09-07 13:43:02</t>
  </si>
  <si>
    <t>103.001.020016/A.2-镀锌管-定制</t>
  </si>
  <si>
    <t>103.001.020016</t>
  </si>
  <si>
    <t>D2116H15-49-04</t>
  </si>
  <si>
    <t>R03.001.0040028</t>
  </si>
  <si>
    <t>2023-09-07 13:42:25</t>
  </si>
  <si>
    <t>2023-09-07 13:42:26</t>
  </si>
  <si>
    <t>103.001.020015/A.2-镀锌管-定制</t>
  </si>
  <si>
    <t>103.001.020015</t>
  </si>
  <si>
    <t>D2116H15-49-03</t>
  </si>
  <si>
    <t>R03.001.0040027</t>
  </si>
  <si>
    <t>2023-09-07 13:41:43</t>
  </si>
  <si>
    <t>2023-09-07 13:41:45</t>
  </si>
  <si>
    <t>103.001.020014/A.2-镀锌管-定制</t>
  </si>
  <si>
    <t>103.001.020014</t>
  </si>
  <si>
    <t>D2116H15-49-02</t>
  </si>
  <si>
    <t>R03.001.0040026</t>
  </si>
  <si>
    <t>2023-09-07 13:41:01</t>
  </si>
  <si>
    <t>2023-09-07 13:41:03</t>
  </si>
  <si>
    <t>103.001.020013/A.2-镀锌管-定制</t>
  </si>
  <si>
    <t>103.001.020013</t>
  </si>
  <si>
    <t>D2116H15-49-01</t>
  </si>
  <si>
    <t>R03.001.0040025</t>
  </si>
  <si>
    <t>2023-09-07 13:40:22</t>
  </si>
  <si>
    <t>2023-09-07 13:40:25</t>
  </si>
  <si>
    <t>103.001.010200/A.2-不锈钢酸洗管AP</t>
  </si>
  <si>
    <t>103.001.010200</t>
  </si>
  <si>
    <t>Ø133X4</t>
  </si>
  <si>
    <t>R16.001.0100115</t>
  </si>
  <si>
    <t>2023-08-14 11:50:43</t>
  </si>
  <si>
    <t>2023-08-14 13:45:52</t>
  </si>
  <si>
    <t>林奕江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</si>
</sst>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 "/>
    <numFmt numFmtId="178" formatCode="0.00_ "/>
    <numFmt numFmtId="179" formatCode="0.000_ "/>
  </numFmts>
  <fonts count="41">
    <font>
      <sz val="11"/>
      <color theme="1"/>
      <name val="宋体"/>
      <charset val="134"/>
      <scheme val="minor"/>
    </font>
    <font>
      <b/>
      <sz val="13"/>
      <color indexed="8"/>
      <name val="Arial"/>
      <charset val="134"/>
    </font>
    <font>
      <sz val="10"/>
      <color indexed="8"/>
      <name val="SansSerif"/>
      <charset val="2"/>
    </font>
    <font>
      <b/>
      <sz val="10"/>
      <color indexed="12"/>
      <name val="Arial"/>
      <charset val="134"/>
    </font>
    <font>
      <sz val="10"/>
      <color indexed="8"/>
      <name val="Arial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0"/>
      <name val="微软雅黑"/>
      <charset val="134"/>
    </font>
    <font>
      <b/>
      <sz val="11"/>
      <color rgb="FFFF0000"/>
      <name val="微软雅黑"/>
      <charset val="134"/>
    </font>
    <font>
      <u/>
      <sz val="11"/>
      <color rgb="FF800080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微软雅黑"/>
      <charset val="134"/>
    </font>
    <font>
      <vertAlign val="superscript"/>
      <sz val="11"/>
      <color theme="1"/>
      <name val="微软雅黑"/>
      <charset val="134"/>
    </font>
    <font>
      <vertAlign val="subscript"/>
      <sz val="11"/>
      <color theme="1"/>
      <name val="微软雅黑"/>
      <charset val="134"/>
    </font>
    <font>
      <vertAlign val="superscript"/>
      <sz val="11"/>
      <color theme="1"/>
      <name val="宋体"/>
      <charset val="134"/>
      <scheme val="minor"/>
    </font>
    <font>
      <vertAlign val="subscript"/>
      <sz val="14"/>
      <color theme="1"/>
      <name val="宋体"/>
      <charset val="134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3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5" borderId="33" applyNumberFormat="0" applyAlignment="0" applyProtection="0">
      <alignment vertical="center"/>
    </xf>
    <xf numFmtId="0" fontId="26" fillId="16" borderId="34" applyNumberFormat="0" applyAlignment="0" applyProtection="0">
      <alignment vertical="center"/>
    </xf>
    <xf numFmtId="0" fontId="27" fillId="16" borderId="33" applyNumberFormat="0" applyAlignment="0" applyProtection="0">
      <alignment vertical="center"/>
    </xf>
    <xf numFmtId="0" fontId="28" fillId="17" borderId="35" applyNumberFormat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/>
    <xf numFmtId="0" fontId="5" fillId="0" borderId="2" xfId="0" applyFont="1" applyBorder="1" applyAlignment="1"/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8" fillId="5" borderId="0" xfId="0" applyFont="1" applyFill="1" applyAlignment="1">
      <alignment horizontal="center" vertical="center"/>
    </xf>
    <xf numFmtId="177" fontId="8" fillId="5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1" xfId="0" applyFont="1" applyFill="1" applyBorder="1">
      <alignment vertical="center"/>
    </xf>
    <xf numFmtId="176" fontId="5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13" xfId="0" applyFont="1" applyFill="1" applyBorder="1">
      <alignment vertical="center"/>
    </xf>
    <xf numFmtId="176" fontId="5" fillId="0" borderId="14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0" fillId="0" borderId="0" xfId="6" applyFont="1">
      <alignment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vertical="center"/>
    </xf>
    <xf numFmtId="0" fontId="6" fillId="7" borderId="5" xfId="0" applyFont="1" applyFill="1" applyBorder="1" applyAlignment="1">
      <alignment horizontal="center" vertical="center"/>
    </xf>
    <xf numFmtId="178" fontId="6" fillId="8" borderId="22" xfId="0" applyNumberFormat="1" applyFont="1" applyFill="1" applyBorder="1" applyAlignment="1">
      <alignment horizontal="center" vertical="center"/>
    </xf>
    <xf numFmtId="178" fontId="6" fillId="8" borderId="4" xfId="0" applyNumberFormat="1" applyFont="1" applyFill="1" applyBorder="1" applyAlignment="1">
      <alignment horizontal="center" vertical="center"/>
    </xf>
    <xf numFmtId="178" fontId="6" fillId="8" borderId="13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78" fontId="5" fillId="8" borderId="20" xfId="0" applyNumberFormat="1" applyFont="1" applyFill="1" applyBorder="1" applyAlignment="1">
      <alignment horizontal="center" vertical="center"/>
    </xf>
    <xf numFmtId="178" fontId="5" fillId="8" borderId="2" xfId="0" applyNumberFormat="1" applyFont="1" applyFill="1" applyBorder="1" applyAlignment="1">
      <alignment horizontal="center" vertical="center"/>
    </xf>
    <xf numFmtId="178" fontId="5" fillId="8" borderId="5" xfId="0" applyNumberFormat="1" applyFont="1" applyFill="1" applyBorder="1" applyAlignment="1">
      <alignment horizontal="center" vertical="center"/>
    </xf>
    <xf numFmtId="178" fontId="6" fillId="8" borderId="20" xfId="0" applyNumberFormat="1" applyFont="1" applyFill="1" applyBorder="1" applyAlignment="1">
      <alignment horizontal="center" vertical="center"/>
    </xf>
    <xf numFmtId="178" fontId="6" fillId="8" borderId="2" xfId="0" applyNumberFormat="1" applyFont="1" applyFill="1" applyBorder="1" applyAlignment="1">
      <alignment horizontal="center" vertical="center"/>
    </xf>
    <xf numFmtId="178" fontId="6" fillId="8" borderId="5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178" fontId="5" fillId="8" borderId="25" xfId="0" applyNumberFormat="1" applyFont="1" applyFill="1" applyBorder="1" applyAlignment="1">
      <alignment horizontal="center" vertical="center"/>
    </xf>
    <xf numFmtId="178" fontId="5" fillId="8" borderId="23" xfId="0" applyNumberFormat="1" applyFont="1" applyFill="1" applyBorder="1" applyAlignment="1">
      <alignment horizontal="center" vertical="center"/>
    </xf>
    <xf numFmtId="178" fontId="5" fillId="8" borderId="24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 textRotation="90"/>
    </xf>
    <xf numFmtId="0" fontId="6" fillId="7" borderId="2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 textRotation="90"/>
    </xf>
    <xf numFmtId="0" fontId="5" fillId="0" borderId="2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6" fillId="8" borderId="28" xfId="0" applyFont="1" applyFill="1" applyBorder="1" applyAlignment="1">
      <alignment horizontal="center" vertical="center" textRotation="90"/>
    </xf>
    <xf numFmtId="0" fontId="5" fillId="0" borderId="2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17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9" borderId="2" xfId="0" applyNumberFormat="1" applyFont="1" applyFill="1" applyBorder="1" applyAlignment="1">
      <alignment horizontal="center" vertical="center"/>
    </xf>
    <xf numFmtId="49" fontId="6" fillId="10" borderId="2" xfId="0" applyNumberFormat="1" applyFont="1" applyFill="1" applyBorder="1" applyAlignment="1">
      <alignment horizontal="center" vertical="center"/>
    </xf>
    <xf numFmtId="49" fontId="6" fillId="11" borderId="2" xfId="0" applyNumberFormat="1" applyFont="1" applyFill="1" applyBorder="1" applyAlignment="1">
      <alignment horizontal="center" vertical="center"/>
    </xf>
    <xf numFmtId="49" fontId="6" fillId="12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/>
    </xf>
    <xf numFmtId="179" fontId="6" fillId="11" borderId="2" xfId="0" applyNumberFormat="1" applyFont="1" applyFill="1" applyBorder="1" applyAlignment="1">
      <alignment horizontal="center" vertical="center"/>
    </xf>
    <xf numFmtId="179" fontId="6" fillId="13" borderId="2" xfId="0" applyNumberFormat="1" applyFont="1" applyFill="1" applyBorder="1" applyAlignment="1">
      <alignment horizontal="center" vertical="center"/>
    </xf>
    <xf numFmtId="179" fontId="6" fillId="12" borderId="2" xfId="0" applyNumberFormat="1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178" fontId="6" fillId="9" borderId="2" xfId="0" applyNumberFormat="1" applyFont="1" applyFill="1" applyBorder="1" applyAlignment="1">
      <alignment horizontal="center" vertical="center"/>
    </xf>
    <xf numFmtId="178" fontId="6" fillId="13" borderId="2" xfId="0" applyNumberFormat="1" applyFont="1" applyFill="1" applyBorder="1" applyAlignment="1">
      <alignment horizontal="center" vertical="center"/>
    </xf>
    <xf numFmtId="178" fontId="6" fillId="10" borderId="2" xfId="0" applyNumberFormat="1" applyFont="1" applyFill="1" applyBorder="1" applyAlignment="1">
      <alignment horizontal="center" vertical="center"/>
    </xf>
    <xf numFmtId="178" fontId="6" fillId="11" borderId="2" xfId="0" applyNumberFormat="1" applyFont="1" applyFill="1" applyBorder="1" applyAlignment="1">
      <alignment horizontal="center" vertical="center"/>
    </xf>
    <xf numFmtId="178" fontId="6" fillId="12" borderId="2" xfId="0" applyNumberFormat="1" applyFont="1" applyFill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13" fillId="0" borderId="9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1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>
      <alignment vertical="center"/>
    </xf>
    <xf numFmtId="0" fontId="0" fillId="0" borderId="0" xfId="0" applyFont="1" applyAlignment="1">
      <alignment horizontal="center" vertical="center"/>
    </xf>
    <xf numFmtId="0" fontId="13" fillId="8" borderId="11" xfId="0" applyFont="1" applyFill="1" applyBorder="1">
      <alignment vertical="center"/>
    </xf>
    <xf numFmtId="176" fontId="0" fillId="8" borderId="0" xfId="0" applyNumberFormat="1" applyFill="1" applyAlignment="1">
      <alignment horizontal="center" vertical="center"/>
    </xf>
    <xf numFmtId="0" fontId="0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3" fillId="8" borderId="13" xfId="0" applyFont="1" applyFill="1" applyBorder="1">
      <alignment vertical="center"/>
    </xf>
    <xf numFmtId="176" fontId="0" fillId="8" borderId="14" xfId="0" applyNumberFormat="1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5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219075</xdr:colOff>
      <xdr:row>5</xdr:row>
      <xdr:rowOff>193675</xdr:rowOff>
    </xdr:from>
    <xdr:to>
      <xdr:col>13</xdr:col>
      <xdr:colOff>9525</xdr:colOff>
      <xdr:row>11</xdr:row>
      <xdr:rowOff>22225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05400" y="1342390"/>
          <a:ext cx="3905250" cy="1272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1028700</xdr:colOff>
          <xdr:row>30</xdr:row>
          <xdr:rowOff>95250</xdr:rowOff>
        </xdr:from>
        <xdr:to>
          <xdr:col>5</xdr:col>
          <xdr:colOff>19050</xdr:colOff>
          <xdr:row>33</xdr:row>
          <xdr:rowOff>0</xdr:rowOff>
        </xdr:to>
        <xdr:sp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276350" y="6457950"/>
              <a:ext cx="2543175" cy="5334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24</xdr:col>
      <xdr:colOff>48260</xdr:colOff>
      <xdr:row>37</xdr:row>
      <xdr:rowOff>127635</xdr:rowOff>
    </xdr:from>
    <xdr:to>
      <xdr:col>41</xdr:col>
      <xdr:colOff>126897</xdr:colOff>
      <xdr:row>70</xdr:row>
      <xdr:rowOff>52786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12160" y="7957185"/>
          <a:ext cx="10765155" cy="6849745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</xdr:colOff>
      <xdr:row>43</xdr:row>
      <xdr:rowOff>151765</xdr:rowOff>
    </xdr:from>
    <xdr:to>
      <xdr:col>11</xdr:col>
      <xdr:colOff>340075</xdr:colOff>
      <xdr:row>66</xdr:row>
      <xdr:rowOff>95373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9570" y="9248140"/>
          <a:ext cx="7713980" cy="4763135"/>
        </a:xfrm>
        <a:prstGeom prst="rect">
          <a:avLst/>
        </a:prstGeom>
      </xdr:spPr>
    </xdr:pic>
    <xdr:clientData/>
  </xdr:twoCellAnchor>
  <xdr:twoCellAnchor editAs="oneCell">
    <xdr:from>
      <xdr:col>11</xdr:col>
      <xdr:colOff>457835</xdr:colOff>
      <xdr:row>44</xdr:row>
      <xdr:rowOff>107950</xdr:rowOff>
    </xdr:from>
    <xdr:to>
      <xdr:col>20</xdr:col>
      <xdr:colOff>384177</xdr:colOff>
      <xdr:row>66</xdr:row>
      <xdr:rowOff>53120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201660" y="9413875"/>
          <a:ext cx="5660390" cy="4554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5" Type="http://schemas.openxmlformats.org/officeDocument/2006/relationships/hyperlink" Target="file:///\\TGL-FileServer\&#30740;&#21457;&#35774;&#35745;&#37096;\&#20379;&#24212;&#21830;&#20449;&#24687;\&#31649;&#20214;\CIR-LOK &#36187;&#27931;&#20811;" TargetMode="External"/><Relationship Id="rId4" Type="http://schemas.openxmlformats.org/officeDocument/2006/relationships/image" Target="../media/image5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24"/>
  <sheetViews>
    <sheetView workbookViewId="0">
      <selection activeCell="C8" sqref="C8"/>
    </sheetView>
  </sheetViews>
  <sheetFormatPr defaultColWidth="9" defaultRowHeight="13.5" outlineLevelCol="6"/>
  <cols>
    <col min="1" max="1" width="2.5" customWidth="1"/>
    <col min="2" max="2" width="13" customWidth="1"/>
    <col min="3" max="3" width="12.625"/>
  </cols>
  <sheetData>
    <row r="2" ht="20.1" customHeight="1" spans="2:7">
      <c r="B2" s="128"/>
      <c r="C2" s="129" t="s">
        <v>0</v>
      </c>
      <c r="D2" s="129" t="s">
        <v>1</v>
      </c>
      <c r="E2" s="130"/>
      <c r="F2" s="130"/>
      <c r="G2" s="131"/>
    </row>
    <row r="3" ht="18.95" customHeight="1" spans="2:7">
      <c r="B3" s="132" t="s">
        <v>2</v>
      </c>
      <c r="C3" s="133">
        <v>0</v>
      </c>
      <c r="D3" s="133" t="s">
        <v>3</v>
      </c>
      <c r="E3" s="133" t="s">
        <v>4</v>
      </c>
      <c r="G3" s="134"/>
    </row>
    <row r="4" ht="18.95" customHeight="1" spans="2:7">
      <c r="B4" s="132" t="s">
        <v>5</v>
      </c>
      <c r="C4" s="133">
        <v>273</v>
      </c>
      <c r="D4" s="133" t="s">
        <v>6</v>
      </c>
      <c r="E4" s="133" t="s">
        <v>4</v>
      </c>
      <c r="G4" s="134"/>
    </row>
    <row r="5" ht="18.95" customHeight="1" spans="2:7">
      <c r="B5" s="132" t="s">
        <v>7</v>
      </c>
      <c r="C5" s="133">
        <v>27</v>
      </c>
      <c r="D5" s="135" t="s">
        <v>8</v>
      </c>
      <c r="E5" s="133" t="s">
        <v>4</v>
      </c>
      <c r="G5" s="134"/>
    </row>
    <row r="6" ht="18.95" customHeight="1" spans="2:7">
      <c r="B6" s="132" t="s">
        <v>9</v>
      </c>
      <c r="C6" s="133">
        <v>0.8</v>
      </c>
      <c r="D6" s="133" t="s">
        <v>3</v>
      </c>
      <c r="E6" s="133" t="s">
        <v>4</v>
      </c>
      <c r="G6" s="134"/>
    </row>
    <row r="7" ht="18.95" customHeight="1" spans="2:7">
      <c r="B7" s="132" t="s">
        <v>10</v>
      </c>
      <c r="C7" s="133">
        <v>303</v>
      </c>
      <c r="D7" s="133" t="s">
        <v>6</v>
      </c>
      <c r="E7" s="133" t="s">
        <v>4</v>
      </c>
      <c r="G7" s="134"/>
    </row>
    <row r="8" ht="18.95" customHeight="1" spans="2:7">
      <c r="B8" s="136" t="s">
        <v>11</v>
      </c>
      <c r="C8" s="137">
        <f>((C3+0.1)*C5*C7)/(C4*(C6+0.1))</f>
        <v>3.32967032967033</v>
      </c>
      <c r="D8" s="138" t="s">
        <v>8</v>
      </c>
      <c r="E8" s="139" t="s">
        <v>12</v>
      </c>
      <c r="G8" s="134"/>
    </row>
    <row r="9" ht="18.95" customHeight="1" spans="2:7">
      <c r="B9" s="132" t="s">
        <v>13</v>
      </c>
      <c r="C9" s="133">
        <v>14.25</v>
      </c>
      <c r="D9" s="133" t="s">
        <v>14</v>
      </c>
      <c r="E9" s="133" t="s">
        <v>4</v>
      </c>
      <c r="G9" s="134"/>
    </row>
    <row r="10" ht="18.95" customHeight="1" spans="2:7">
      <c r="B10" s="136" t="s">
        <v>15</v>
      </c>
      <c r="C10" s="137">
        <f>(C8/3600)/((3.14*C9*0.001*C9*0.001)/4)</f>
        <v>5.80228891536829</v>
      </c>
      <c r="D10" s="139" t="s">
        <v>16</v>
      </c>
      <c r="E10" s="139" t="s">
        <v>12</v>
      </c>
      <c r="G10" s="134"/>
    </row>
    <row r="11" ht="18.95" customHeight="1" spans="2:7">
      <c r="B11" s="132" t="s">
        <v>17</v>
      </c>
      <c r="C11" s="133">
        <v>1.5</v>
      </c>
      <c r="D11" s="133" t="s">
        <v>3</v>
      </c>
      <c r="E11" s="133" t="s">
        <v>4</v>
      </c>
      <c r="G11" s="134"/>
    </row>
    <row r="12" ht="18.95" customHeight="1" spans="2:7">
      <c r="B12" s="132" t="s">
        <v>18</v>
      </c>
      <c r="C12" s="133">
        <v>318</v>
      </c>
      <c r="D12" s="133" t="s">
        <v>6</v>
      </c>
      <c r="E12" s="133" t="s">
        <v>4</v>
      </c>
      <c r="G12" s="134"/>
    </row>
    <row r="13" ht="18.95" customHeight="1" spans="2:7">
      <c r="B13" s="136" t="s">
        <v>19</v>
      </c>
      <c r="C13" s="137">
        <f>((C3+0.1)*C5*C12)/(C4*(C11+0.1))</f>
        <v>1.96565934065934</v>
      </c>
      <c r="D13" s="138" t="s">
        <v>8</v>
      </c>
      <c r="E13" s="139" t="s">
        <v>12</v>
      </c>
      <c r="G13" s="134"/>
    </row>
    <row r="14" ht="18.95" customHeight="1" spans="2:7">
      <c r="B14" s="132" t="s">
        <v>20</v>
      </c>
      <c r="C14" s="133">
        <v>14.25</v>
      </c>
      <c r="D14" s="133" t="s">
        <v>14</v>
      </c>
      <c r="E14" s="133" t="s">
        <v>4</v>
      </c>
      <c r="G14" s="134"/>
    </row>
    <row r="15" ht="18.95" customHeight="1" spans="2:7">
      <c r="B15" s="140" t="s">
        <v>21</v>
      </c>
      <c r="C15" s="141">
        <f>(C13/3600)/((3.14*C14*0.001*C14*0.001)/4)</f>
        <v>3.42536115424589</v>
      </c>
      <c r="D15" s="142" t="s">
        <v>16</v>
      </c>
      <c r="E15" s="142" t="s">
        <v>12</v>
      </c>
      <c r="F15" s="143"/>
      <c r="G15" s="144"/>
    </row>
    <row r="17" ht="24" customHeight="1" spans="2:7">
      <c r="B17" s="145" t="s">
        <v>22</v>
      </c>
      <c r="C17" s="146"/>
      <c r="D17" s="146"/>
      <c r="E17" s="146"/>
      <c r="F17" s="146"/>
      <c r="G17" s="147"/>
    </row>
    <row r="18" ht="24" customHeight="1" spans="2:7">
      <c r="B18" s="148" t="s">
        <v>23</v>
      </c>
      <c r="C18" s="149"/>
      <c r="D18" s="149"/>
      <c r="E18" s="149"/>
      <c r="F18" s="149"/>
      <c r="G18" s="150"/>
    </row>
    <row r="19" ht="15" customHeight="1" spans="2:7">
      <c r="B19" s="151" t="s">
        <v>24</v>
      </c>
      <c r="C19" s="152"/>
      <c r="D19" s="152"/>
      <c r="E19" s="152"/>
      <c r="F19" s="152"/>
      <c r="G19" s="153"/>
    </row>
    <row r="20" spans="2:7">
      <c r="B20" s="154"/>
      <c r="C20" s="133"/>
      <c r="D20" s="133"/>
      <c r="E20" s="133"/>
      <c r="F20" s="133"/>
      <c r="G20" s="155"/>
    </row>
    <row r="21" ht="26.1" customHeight="1" spans="2:7">
      <c r="B21" s="156" t="s">
        <v>25</v>
      </c>
      <c r="C21" s="157"/>
      <c r="D21" s="157"/>
      <c r="E21" s="157"/>
      <c r="F21" s="157"/>
      <c r="G21" s="158"/>
    </row>
    <row r="22" ht="18.75" spans="2:7">
      <c r="B22" s="148" t="s">
        <v>26</v>
      </c>
      <c r="C22" s="149"/>
      <c r="D22" s="149"/>
      <c r="E22" s="149"/>
      <c r="F22" s="149"/>
      <c r="G22" s="150"/>
    </row>
    <row r="23" ht="21" customHeight="1" spans="2:7">
      <c r="B23" s="156" t="s">
        <v>27</v>
      </c>
      <c r="C23" s="157"/>
      <c r="D23" s="157"/>
      <c r="E23" s="157"/>
      <c r="F23" s="157"/>
      <c r="G23" s="158"/>
    </row>
    <row r="24" ht="24" customHeight="1" spans="2:7">
      <c r="B24" s="159" t="s">
        <v>28</v>
      </c>
      <c r="C24" s="160"/>
      <c r="D24" s="160"/>
      <c r="E24" s="160"/>
      <c r="F24" s="160"/>
      <c r="G24" s="161"/>
    </row>
  </sheetData>
  <mergeCells count="8">
    <mergeCell ref="B17:G17"/>
    <mergeCell ref="B18:G18"/>
    <mergeCell ref="B19:G19"/>
    <mergeCell ref="B20:G20"/>
    <mergeCell ref="B21:G21"/>
    <mergeCell ref="B22:G22"/>
    <mergeCell ref="B23:G23"/>
    <mergeCell ref="B24:G2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O43"/>
  <sheetViews>
    <sheetView tabSelected="1" zoomScale="80" zoomScaleNormal="80" topLeftCell="B1" workbookViewId="0">
      <selection activeCell="F14" sqref="F14"/>
    </sheetView>
  </sheetViews>
  <sheetFormatPr defaultColWidth="9" defaultRowHeight="16.5"/>
  <cols>
    <col min="1" max="1" width="3.25" style="26" customWidth="1"/>
    <col min="2" max="2" width="22.125" style="26" customWidth="1"/>
    <col min="3" max="3" width="9.5" style="26" customWidth="1"/>
    <col min="4" max="4" width="7.625" style="26" customWidth="1"/>
    <col min="5" max="5" width="7.375" style="26" customWidth="1"/>
    <col min="6" max="6" width="13.625" style="26" customWidth="1"/>
    <col min="7" max="7" width="9" style="26"/>
    <col min="8" max="8" width="3.25" style="26" customWidth="1"/>
    <col min="9" max="9" width="5.625" style="14" customWidth="1"/>
    <col min="10" max="10" width="14.125" style="26" customWidth="1"/>
    <col min="11" max="11" width="6.125" style="14" customWidth="1"/>
    <col min="12" max="12" width="8.375" style="14" customWidth="1"/>
    <col min="13" max="16" width="7.25" style="14" customWidth="1"/>
    <col min="17" max="17" width="3.5" style="26" customWidth="1"/>
    <col min="18" max="18" width="23.75" style="14" customWidth="1"/>
    <col min="19" max="19" width="5.625" style="14" customWidth="1"/>
    <col min="20" max="20" width="5" style="14" customWidth="1"/>
    <col min="21" max="21" width="5.625" style="14" customWidth="1"/>
    <col min="22" max="22" width="6.625" style="14" customWidth="1"/>
    <col min="23" max="23" width="9" style="14"/>
    <col min="24" max="24" width="11.375" style="26" customWidth="1"/>
    <col min="25" max="25" width="24.25" style="14" customWidth="1"/>
    <col min="26" max="41" width="7.25" style="14" customWidth="1"/>
    <col min="42" max="16384" width="9" style="26"/>
  </cols>
  <sheetData>
    <row r="2" ht="17.25" spans="2:16">
      <c r="B2" s="27"/>
      <c r="C2" s="28" t="s">
        <v>0</v>
      </c>
      <c r="D2" s="28" t="s">
        <v>1</v>
      </c>
      <c r="E2" s="29"/>
      <c r="F2" s="29"/>
      <c r="G2" s="30"/>
      <c r="L2" s="59" t="s">
        <v>29</v>
      </c>
      <c r="M2" s="60"/>
      <c r="N2" s="60"/>
      <c r="O2" s="60"/>
      <c r="P2" s="61"/>
    </row>
    <row r="3" ht="17.25" spans="2:23">
      <c r="B3" s="31" t="s">
        <v>2</v>
      </c>
      <c r="C3" s="14">
        <v>0</v>
      </c>
      <c r="D3" s="14" t="s">
        <v>3</v>
      </c>
      <c r="E3" s="14"/>
      <c r="G3" s="32"/>
      <c r="I3" s="62" t="s">
        <v>30</v>
      </c>
      <c r="J3" s="63" t="s">
        <v>31</v>
      </c>
      <c r="K3" s="64" t="s">
        <v>32</v>
      </c>
      <c r="L3" s="65">
        <v>40</v>
      </c>
      <c r="M3" s="66">
        <v>65</v>
      </c>
      <c r="N3" s="66">
        <v>100</v>
      </c>
      <c r="O3" s="66">
        <v>150</v>
      </c>
      <c r="P3" s="67">
        <v>200</v>
      </c>
      <c r="R3" s="88" t="s">
        <v>33</v>
      </c>
      <c r="S3" s="63" t="s">
        <v>34</v>
      </c>
      <c r="T3" s="63" t="s">
        <v>35</v>
      </c>
      <c r="U3" s="63" t="s">
        <v>36</v>
      </c>
      <c r="V3" s="63" t="s">
        <v>37</v>
      </c>
      <c r="W3" s="89" t="s">
        <v>14</v>
      </c>
    </row>
    <row r="4" spans="2:23">
      <c r="B4" s="31" t="s">
        <v>5</v>
      </c>
      <c r="C4" s="14">
        <v>273</v>
      </c>
      <c r="D4" s="14" t="s">
        <v>6</v>
      </c>
      <c r="E4" s="14"/>
      <c r="G4" s="32"/>
      <c r="I4" s="68">
        <v>1</v>
      </c>
      <c r="J4" s="69" t="s">
        <v>38</v>
      </c>
      <c r="K4" s="70">
        <v>304</v>
      </c>
      <c r="L4" s="71">
        <v>29.0963855421687</v>
      </c>
      <c r="M4" s="72">
        <v>29.0963855421687</v>
      </c>
      <c r="N4" s="72">
        <v>29.0963855421687</v>
      </c>
      <c r="O4" s="72">
        <v>29.0963855421687</v>
      </c>
      <c r="P4" s="73">
        <v>27.1987951807229</v>
      </c>
      <c r="Q4" s="90" t="s">
        <v>39</v>
      </c>
      <c r="R4" s="68" t="s">
        <v>40</v>
      </c>
      <c r="S4" s="91">
        <v>27</v>
      </c>
      <c r="T4" s="91" t="s">
        <v>35</v>
      </c>
      <c r="U4" s="91">
        <v>3</v>
      </c>
      <c r="V4" s="91">
        <f t="shared" ref="V4:V14" si="0">S4-2*U4</f>
        <v>21</v>
      </c>
      <c r="W4" s="92" t="s">
        <v>14</v>
      </c>
    </row>
    <row r="5" spans="2:41">
      <c r="B5" s="31" t="s">
        <v>7</v>
      </c>
      <c r="C5" s="33">
        <v>30</v>
      </c>
      <c r="D5" s="14" t="s">
        <v>41</v>
      </c>
      <c r="E5" s="33" t="s">
        <v>42</v>
      </c>
      <c r="F5" s="162" t="s">
        <v>43</v>
      </c>
      <c r="G5" s="32"/>
      <c r="I5" s="74">
        <v>2</v>
      </c>
      <c r="J5" s="75" t="s">
        <v>38</v>
      </c>
      <c r="K5" s="21" t="s">
        <v>44</v>
      </c>
      <c r="L5" s="76">
        <v>24.2469879518072</v>
      </c>
      <c r="M5" s="77">
        <v>24.2469879518072</v>
      </c>
      <c r="N5" s="77">
        <v>24.2469879518072</v>
      </c>
      <c r="O5" s="77">
        <v>24.2469879518072</v>
      </c>
      <c r="P5" s="78">
        <v>22.9819277108434</v>
      </c>
      <c r="Q5" s="93"/>
      <c r="R5" s="74" t="s">
        <v>40</v>
      </c>
      <c r="S5" s="20">
        <v>27</v>
      </c>
      <c r="T5" s="20" t="s">
        <v>35</v>
      </c>
      <c r="U5" s="20">
        <v>3</v>
      </c>
      <c r="V5" s="20">
        <f t="shared" si="0"/>
        <v>21</v>
      </c>
      <c r="W5" s="94" t="s">
        <v>14</v>
      </c>
      <c r="Y5" s="9" t="s">
        <v>45</v>
      </c>
      <c r="Z5" s="104">
        <f t="shared" ref="Z5:AO5" si="1">Z6*25.4</f>
        <v>0.254</v>
      </c>
      <c r="AA5" s="104">
        <f t="shared" si="1"/>
        <v>0.3048</v>
      </c>
      <c r="AB5" s="104">
        <f t="shared" si="1"/>
        <v>0.3556</v>
      </c>
      <c r="AC5" s="104">
        <f t="shared" si="1"/>
        <v>0.4064</v>
      </c>
      <c r="AD5" s="104">
        <f t="shared" si="1"/>
        <v>0.508</v>
      </c>
      <c r="AE5" s="104">
        <f t="shared" si="1"/>
        <v>0.7112</v>
      </c>
      <c r="AF5" s="104">
        <f t="shared" si="1"/>
        <v>0.889</v>
      </c>
      <c r="AG5" s="104">
        <f t="shared" si="1"/>
        <v>1.2446</v>
      </c>
      <c r="AH5" s="104">
        <f t="shared" si="1"/>
        <v>1.651</v>
      </c>
      <c r="AI5" s="104">
        <f t="shared" si="1"/>
        <v>2.1082</v>
      </c>
      <c r="AJ5" s="104">
        <f t="shared" si="1"/>
        <v>2.413</v>
      </c>
      <c r="AK5" s="104">
        <f t="shared" si="1"/>
        <v>2.7686</v>
      </c>
      <c r="AL5" s="104">
        <f t="shared" si="1"/>
        <v>3.048</v>
      </c>
      <c r="AM5" s="104">
        <f t="shared" si="1"/>
        <v>3.4036</v>
      </c>
      <c r="AN5" s="104">
        <f t="shared" si="1"/>
        <v>3.9624</v>
      </c>
      <c r="AO5" s="104">
        <f t="shared" si="1"/>
        <v>4.7752</v>
      </c>
    </row>
    <row r="6" spans="2:41">
      <c r="B6" s="31" t="s">
        <v>9</v>
      </c>
      <c r="C6" s="34">
        <v>1</v>
      </c>
      <c r="D6" s="14" t="s">
        <v>3</v>
      </c>
      <c r="E6" s="33" t="s">
        <v>42</v>
      </c>
      <c r="G6" s="32"/>
      <c r="I6" s="68">
        <v>3</v>
      </c>
      <c r="J6" s="69" t="s">
        <v>46</v>
      </c>
      <c r="K6" s="70">
        <v>304</v>
      </c>
      <c r="L6" s="79">
        <v>39.9173553719008</v>
      </c>
      <c r="M6" s="80">
        <v>39.9173553719008</v>
      </c>
      <c r="N6" s="80">
        <v>39.9173553719008</v>
      </c>
      <c r="O6" s="80">
        <v>39.9173553719008</v>
      </c>
      <c r="P6" s="81">
        <v>37.3140495867769</v>
      </c>
      <c r="Q6" s="93"/>
      <c r="R6" s="68" t="s">
        <v>40</v>
      </c>
      <c r="S6" s="91">
        <v>27</v>
      </c>
      <c r="T6" s="91" t="s">
        <v>35</v>
      </c>
      <c r="U6" s="91">
        <v>4</v>
      </c>
      <c r="V6" s="91">
        <f t="shared" si="0"/>
        <v>19</v>
      </c>
      <c r="W6" s="92" t="s">
        <v>14</v>
      </c>
      <c r="Y6" s="105" t="s">
        <v>47</v>
      </c>
      <c r="Z6" s="106">
        <v>0.01</v>
      </c>
      <c r="AA6" s="106">
        <v>0.012</v>
      </c>
      <c r="AB6" s="106">
        <v>0.014</v>
      </c>
      <c r="AC6" s="106">
        <v>0.016</v>
      </c>
      <c r="AD6" s="106">
        <v>0.02</v>
      </c>
      <c r="AE6" s="106">
        <v>0.028</v>
      </c>
      <c r="AF6" s="106">
        <v>0.035</v>
      </c>
      <c r="AG6" s="115">
        <v>0.049</v>
      </c>
      <c r="AH6" s="116">
        <v>0.065</v>
      </c>
      <c r="AI6" s="106">
        <v>0.083</v>
      </c>
      <c r="AJ6" s="117">
        <v>0.095</v>
      </c>
      <c r="AK6" s="106">
        <v>0.109</v>
      </c>
      <c r="AL6" s="106">
        <v>0.12</v>
      </c>
      <c r="AM6" s="106">
        <v>0.134</v>
      </c>
      <c r="AN6" s="106">
        <v>0.156</v>
      </c>
      <c r="AO6" s="106">
        <v>0.188</v>
      </c>
    </row>
    <row r="7" spans="2:41">
      <c r="B7" s="31" t="s">
        <v>10</v>
      </c>
      <c r="C7" s="33">
        <v>35</v>
      </c>
      <c r="D7" s="14" t="s">
        <v>48</v>
      </c>
      <c r="E7" s="33" t="s">
        <v>42</v>
      </c>
      <c r="G7" s="32"/>
      <c r="I7" s="74">
        <v>4</v>
      </c>
      <c r="J7" s="75" t="s">
        <v>46</v>
      </c>
      <c r="K7" s="21" t="s">
        <v>44</v>
      </c>
      <c r="L7" s="76">
        <v>33.2644628099174</v>
      </c>
      <c r="M7" s="77">
        <v>33.2644628099174</v>
      </c>
      <c r="N7" s="77">
        <v>33.2644628099174</v>
      </c>
      <c r="O7" s="77">
        <v>33.2644628099174</v>
      </c>
      <c r="P7" s="78">
        <v>31.5289256198347</v>
      </c>
      <c r="Q7" s="93"/>
      <c r="R7" s="74" t="s">
        <v>40</v>
      </c>
      <c r="S7" s="20">
        <v>27</v>
      </c>
      <c r="T7" s="20" t="s">
        <v>35</v>
      </c>
      <c r="U7" s="20">
        <v>4</v>
      </c>
      <c r="V7" s="20">
        <f t="shared" si="0"/>
        <v>19</v>
      </c>
      <c r="W7" s="94" t="s">
        <v>14</v>
      </c>
      <c r="Y7" s="91"/>
      <c r="Z7" s="98" t="s">
        <v>49</v>
      </c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</row>
    <row r="8" spans="2:41">
      <c r="B8" s="31" t="s">
        <v>10</v>
      </c>
      <c r="C8" s="14">
        <f>C7+273</f>
        <v>308</v>
      </c>
      <c r="D8" s="14" t="s">
        <v>6</v>
      </c>
      <c r="E8" s="35" t="s">
        <v>12</v>
      </c>
      <c r="G8" s="32"/>
      <c r="I8" s="68">
        <v>5</v>
      </c>
      <c r="J8" s="69" t="s">
        <v>50</v>
      </c>
      <c r="K8" s="70">
        <v>304</v>
      </c>
      <c r="L8" s="79">
        <v>26.7908082408875</v>
      </c>
      <c r="M8" s="80">
        <v>26.7908082408875</v>
      </c>
      <c r="N8" s="80">
        <v>26.7908082408875</v>
      </c>
      <c r="O8" s="80">
        <v>26.7908082408875</v>
      </c>
      <c r="P8" s="81">
        <v>25.0435816164818</v>
      </c>
      <c r="Q8" s="93"/>
      <c r="R8" s="68" t="s">
        <v>40</v>
      </c>
      <c r="S8" s="91">
        <v>34</v>
      </c>
      <c r="T8" s="91" t="s">
        <v>35</v>
      </c>
      <c r="U8" s="91">
        <v>3.5</v>
      </c>
      <c r="V8" s="91">
        <f t="shared" si="0"/>
        <v>27</v>
      </c>
      <c r="W8" s="92" t="s">
        <v>14</v>
      </c>
      <c r="Y8" s="107" t="s">
        <v>51</v>
      </c>
      <c r="Z8" s="9">
        <v>5600</v>
      </c>
      <c r="AA8" s="9">
        <v>6800</v>
      </c>
      <c r="AB8" s="9">
        <v>8100</v>
      </c>
      <c r="AC8" s="9">
        <v>9400</v>
      </c>
      <c r="AD8" s="9">
        <v>12000</v>
      </c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</row>
    <row r="9" spans="2:41">
      <c r="B9" s="36" t="s">
        <v>11</v>
      </c>
      <c r="C9" s="37">
        <f>((C3+0.1)*C5*C8)/(C4*(C6+0.1))</f>
        <v>3.07692307692308</v>
      </c>
      <c r="D9" s="35" t="s">
        <v>52</v>
      </c>
      <c r="E9" s="35" t="s">
        <v>12</v>
      </c>
      <c r="G9" s="32"/>
      <c r="I9" s="74">
        <v>6</v>
      </c>
      <c r="J9" s="75" t="s">
        <v>50</v>
      </c>
      <c r="K9" s="21" t="s">
        <v>44</v>
      </c>
      <c r="L9" s="76">
        <v>22.3256735340729</v>
      </c>
      <c r="M9" s="77">
        <v>22.3256735340729</v>
      </c>
      <c r="N9" s="77">
        <v>22.3256735340729</v>
      </c>
      <c r="O9" s="77">
        <v>22.3256735340729</v>
      </c>
      <c r="P9" s="78">
        <v>21.1608557844691</v>
      </c>
      <c r="Q9" s="93"/>
      <c r="R9" s="74" t="s">
        <v>40</v>
      </c>
      <c r="S9" s="20">
        <v>34</v>
      </c>
      <c r="T9" s="20" t="s">
        <v>35</v>
      </c>
      <c r="U9" s="20">
        <v>3.5</v>
      </c>
      <c r="V9" s="20">
        <f t="shared" si="0"/>
        <v>27</v>
      </c>
      <c r="W9" s="94" t="s">
        <v>14</v>
      </c>
      <c r="Y9" s="107" t="s">
        <v>53</v>
      </c>
      <c r="Z9" s="9"/>
      <c r="AA9" s="9"/>
      <c r="AB9" s="9"/>
      <c r="AC9" s="9"/>
      <c r="AD9" s="9"/>
      <c r="AE9" s="9">
        <v>8500</v>
      </c>
      <c r="AF9" s="9">
        <v>10900</v>
      </c>
      <c r="AG9" s="9"/>
      <c r="AH9" s="9"/>
      <c r="AI9" s="9"/>
      <c r="AJ9" s="9"/>
      <c r="AK9" s="9"/>
      <c r="AL9" s="9"/>
      <c r="AM9" s="9"/>
      <c r="AN9" s="9"/>
      <c r="AO9" s="9"/>
    </row>
    <row r="10" spans="2:41">
      <c r="B10" s="36" t="s">
        <v>54</v>
      </c>
      <c r="C10" s="33">
        <v>16</v>
      </c>
      <c r="D10" s="38"/>
      <c r="E10" s="33" t="s">
        <v>42</v>
      </c>
      <c r="G10" s="32"/>
      <c r="I10" s="68">
        <v>7</v>
      </c>
      <c r="J10" s="69" t="s">
        <v>55</v>
      </c>
      <c r="K10" s="70">
        <v>304</v>
      </c>
      <c r="L10" s="79">
        <v>39.5901639344262</v>
      </c>
      <c r="M10" s="80">
        <v>39.5901639344262</v>
      </c>
      <c r="N10" s="80">
        <v>39.5901639344262</v>
      </c>
      <c r="O10" s="80">
        <v>39.5901639344262</v>
      </c>
      <c r="P10" s="81">
        <v>37.0081967213115</v>
      </c>
      <c r="Q10" s="93"/>
      <c r="R10" s="68" t="s">
        <v>40</v>
      </c>
      <c r="S10" s="91">
        <v>34</v>
      </c>
      <c r="T10" s="91" t="s">
        <v>35</v>
      </c>
      <c r="U10" s="91">
        <v>5</v>
      </c>
      <c r="V10" s="91">
        <f t="shared" si="0"/>
        <v>24</v>
      </c>
      <c r="W10" s="92" t="s">
        <v>14</v>
      </c>
      <c r="Y10" s="107" t="s">
        <v>56</v>
      </c>
      <c r="Z10" s="9"/>
      <c r="AA10" s="9"/>
      <c r="AB10" s="9"/>
      <c r="AC10" s="9"/>
      <c r="AD10" s="9"/>
      <c r="AE10" s="9">
        <v>5400</v>
      </c>
      <c r="AF10" s="9">
        <v>7090</v>
      </c>
      <c r="AG10" s="9">
        <v>10200</v>
      </c>
      <c r="AH10" s="9"/>
      <c r="AI10" s="9"/>
      <c r="AJ10" s="9"/>
      <c r="AK10" s="9"/>
      <c r="AL10" s="9"/>
      <c r="AM10" s="9"/>
      <c r="AN10" s="9"/>
      <c r="AO10" s="9"/>
    </row>
    <row r="11" spans="2:41">
      <c r="B11" s="31" t="s">
        <v>13</v>
      </c>
      <c r="C11" s="37">
        <f>VLOOKUP(C10,I4:V40,14)</f>
        <v>66</v>
      </c>
      <c r="D11" s="14" t="s">
        <v>14</v>
      </c>
      <c r="E11" s="35" t="s">
        <v>12</v>
      </c>
      <c r="G11" s="32"/>
      <c r="I11" s="74">
        <v>8</v>
      </c>
      <c r="J11" s="75" t="s">
        <v>55</v>
      </c>
      <c r="K11" s="21" t="s">
        <v>44</v>
      </c>
      <c r="L11" s="76">
        <v>32.9918032786885</v>
      </c>
      <c r="M11" s="77">
        <v>32.9918032786885</v>
      </c>
      <c r="N11" s="77">
        <v>32.9918032786885</v>
      </c>
      <c r="O11" s="77">
        <v>32.9918032786885</v>
      </c>
      <c r="P11" s="78">
        <v>31.2704918032787</v>
      </c>
      <c r="Q11" s="93"/>
      <c r="R11" s="74" t="s">
        <v>40</v>
      </c>
      <c r="S11" s="20">
        <v>34</v>
      </c>
      <c r="T11" s="20" t="s">
        <v>35</v>
      </c>
      <c r="U11" s="20">
        <v>5</v>
      </c>
      <c r="V11" s="20">
        <f t="shared" si="0"/>
        <v>24</v>
      </c>
      <c r="W11" s="94" t="s">
        <v>14</v>
      </c>
      <c r="Y11" s="108" t="s">
        <v>57</v>
      </c>
      <c r="Z11" s="9"/>
      <c r="AA11" s="9"/>
      <c r="AB11" s="9"/>
      <c r="AC11" s="9"/>
      <c r="AD11" s="9"/>
      <c r="AE11" s="9">
        <v>4000</v>
      </c>
      <c r="AF11" s="9">
        <v>5190</v>
      </c>
      <c r="AG11" s="118">
        <v>7500</v>
      </c>
      <c r="AH11" s="119">
        <v>10200</v>
      </c>
      <c r="AI11" s="9"/>
      <c r="AJ11" s="9"/>
      <c r="AK11" s="9"/>
      <c r="AL11" s="9"/>
      <c r="AM11" s="9"/>
      <c r="AN11" s="9"/>
      <c r="AO11" s="9"/>
    </row>
    <row r="12" spans="2:41">
      <c r="B12" s="36" t="s">
        <v>15</v>
      </c>
      <c r="C12" s="37">
        <f>(C9/3600)/((3.14*C11*0.001*C11*0.001)/4)</f>
        <v>0.24995199671903</v>
      </c>
      <c r="D12" s="35" t="s">
        <v>16</v>
      </c>
      <c r="E12" s="35" t="s">
        <v>12</v>
      </c>
      <c r="G12" s="32"/>
      <c r="I12" s="68">
        <v>9</v>
      </c>
      <c r="J12" s="69" t="s">
        <v>58</v>
      </c>
      <c r="K12" s="70">
        <v>304</v>
      </c>
      <c r="L12" s="79">
        <v>29.0963855421687</v>
      </c>
      <c r="M12" s="80">
        <v>29.0963855421687</v>
      </c>
      <c r="N12" s="80">
        <v>29.0963855421687</v>
      </c>
      <c r="O12" s="80">
        <v>29.0963855421687</v>
      </c>
      <c r="P12" s="81">
        <v>27.1987951807229</v>
      </c>
      <c r="Q12" s="93"/>
      <c r="R12" s="68" t="s">
        <v>40</v>
      </c>
      <c r="S12" s="91">
        <v>45</v>
      </c>
      <c r="T12" s="91" t="s">
        <v>35</v>
      </c>
      <c r="U12" s="91">
        <v>5</v>
      </c>
      <c r="V12" s="91">
        <f t="shared" si="0"/>
        <v>35</v>
      </c>
      <c r="W12" s="92" t="s">
        <v>14</v>
      </c>
      <c r="Y12" s="107" t="s">
        <v>59</v>
      </c>
      <c r="Z12" s="9"/>
      <c r="AA12" s="9"/>
      <c r="AB12" s="9"/>
      <c r="AC12" s="9"/>
      <c r="AD12" s="9"/>
      <c r="AE12" s="9"/>
      <c r="AF12" s="9">
        <v>4090</v>
      </c>
      <c r="AG12" s="9">
        <v>5800</v>
      </c>
      <c r="AH12" s="9">
        <v>8000</v>
      </c>
      <c r="AI12" s="9"/>
      <c r="AJ12" s="9"/>
      <c r="AK12" s="9"/>
      <c r="AL12" s="9"/>
      <c r="AM12" s="9"/>
      <c r="AN12" s="9"/>
      <c r="AO12" s="9"/>
    </row>
    <row r="13" spans="2:41">
      <c r="B13" s="36" t="s">
        <v>17</v>
      </c>
      <c r="C13" s="33">
        <v>20</v>
      </c>
      <c r="D13" s="35" t="s">
        <v>3</v>
      </c>
      <c r="E13" s="33" t="s">
        <v>42</v>
      </c>
      <c r="G13" s="32"/>
      <c r="I13" s="68">
        <v>10</v>
      </c>
      <c r="J13" s="69" t="s">
        <v>60</v>
      </c>
      <c r="K13" s="70">
        <v>304</v>
      </c>
      <c r="L13" s="79">
        <v>21.3716814159292</v>
      </c>
      <c r="M13" s="80">
        <v>21.3716814159292</v>
      </c>
      <c r="N13" s="80">
        <v>21.3716814159292</v>
      </c>
      <c r="O13" s="80">
        <v>21.3716814159292</v>
      </c>
      <c r="P13" s="81">
        <v>19.9778761061947</v>
      </c>
      <c r="Q13" s="93"/>
      <c r="R13" s="68" t="s">
        <v>40</v>
      </c>
      <c r="S13" s="91">
        <v>48</v>
      </c>
      <c r="T13" s="91" t="s">
        <v>35</v>
      </c>
      <c r="U13" s="91">
        <v>4</v>
      </c>
      <c r="V13" s="91">
        <f t="shared" si="0"/>
        <v>40</v>
      </c>
      <c r="W13" s="92" t="s">
        <v>14</v>
      </c>
      <c r="Y13" s="109" t="s">
        <v>61</v>
      </c>
      <c r="Z13" s="9"/>
      <c r="AA13" s="9"/>
      <c r="AB13" s="9"/>
      <c r="AC13" s="9"/>
      <c r="AD13" s="9"/>
      <c r="AE13" s="9"/>
      <c r="AF13" s="9">
        <v>3390</v>
      </c>
      <c r="AG13" s="120">
        <v>4800</v>
      </c>
      <c r="AH13" s="9">
        <v>6500</v>
      </c>
      <c r="AI13" s="9">
        <v>7500</v>
      </c>
      <c r="AJ13" s="9"/>
      <c r="AK13" s="9"/>
      <c r="AL13" s="9"/>
      <c r="AM13" s="9"/>
      <c r="AN13" s="9"/>
      <c r="AO13" s="9"/>
    </row>
    <row r="14" spans="2:41">
      <c r="B14" s="36" t="s">
        <v>18</v>
      </c>
      <c r="C14" s="33">
        <v>45</v>
      </c>
      <c r="D14" s="14" t="s">
        <v>48</v>
      </c>
      <c r="E14" s="33" t="s">
        <v>42</v>
      </c>
      <c r="G14" s="32"/>
      <c r="I14" s="74">
        <v>11</v>
      </c>
      <c r="J14" s="75" t="s">
        <v>60</v>
      </c>
      <c r="K14" s="21" t="s">
        <v>44</v>
      </c>
      <c r="L14" s="79">
        <v>17.8097345132743</v>
      </c>
      <c r="M14" s="79">
        <v>17.8097345132743</v>
      </c>
      <c r="N14" s="79">
        <v>17.8097345132743</v>
      </c>
      <c r="O14" s="79">
        <v>17.8097345132743</v>
      </c>
      <c r="P14" s="81">
        <v>16.8805309734513</v>
      </c>
      <c r="Q14" s="93"/>
      <c r="R14" s="82" t="s">
        <v>40</v>
      </c>
      <c r="S14" s="95">
        <v>48</v>
      </c>
      <c r="T14" s="95" t="s">
        <v>35</v>
      </c>
      <c r="U14" s="95">
        <v>4</v>
      </c>
      <c r="V14" s="95">
        <f t="shared" si="0"/>
        <v>40</v>
      </c>
      <c r="W14" s="96" t="s">
        <v>14</v>
      </c>
      <c r="Y14" s="110" t="s">
        <v>62</v>
      </c>
      <c r="Z14" s="9"/>
      <c r="AA14" s="9"/>
      <c r="AB14" s="9"/>
      <c r="AC14" s="9"/>
      <c r="AD14" s="9"/>
      <c r="AE14" s="9"/>
      <c r="AF14" s="9">
        <v>2600</v>
      </c>
      <c r="AG14" s="121">
        <v>3700</v>
      </c>
      <c r="AH14" s="9">
        <v>5100</v>
      </c>
      <c r="AI14" s="9">
        <v>6700</v>
      </c>
      <c r="AJ14" s="9"/>
      <c r="AK14" s="9"/>
      <c r="AL14" s="9"/>
      <c r="AM14" s="9"/>
      <c r="AN14" s="9"/>
      <c r="AO14" s="9"/>
    </row>
    <row r="15" spans="2:41">
      <c r="B15" s="31" t="s">
        <v>18</v>
      </c>
      <c r="C15" s="35">
        <f>C14+273</f>
        <v>318</v>
      </c>
      <c r="D15" s="35" t="s">
        <v>6</v>
      </c>
      <c r="E15" s="35" t="s">
        <v>12</v>
      </c>
      <c r="G15" s="32"/>
      <c r="I15" s="68">
        <v>12</v>
      </c>
      <c r="J15" s="69" t="s">
        <v>63</v>
      </c>
      <c r="K15" s="70">
        <v>304</v>
      </c>
      <c r="L15" s="79">
        <v>21.3716814159292</v>
      </c>
      <c r="M15" s="80">
        <v>21.3716814159292</v>
      </c>
      <c r="N15" s="80">
        <v>21.3716814159292</v>
      </c>
      <c r="O15" s="80">
        <v>21.3716814159292</v>
      </c>
      <c r="P15" s="81">
        <v>19.9778761061947</v>
      </c>
      <c r="Q15" s="93"/>
      <c r="R15" s="68" t="s">
        <v>40</v>
      </c>
      <c r="S15" s="91">
        <v>60</v>
      </c>
      <c r="T15" s="91" t="s">
        <v>35</v>
      </c>
      <c r="U15" s="91">
        <v>5</v>
      </c>
      <c r="V15" s="91">
        <f t="shared" ref="V15:V18" si="2">S15-2*U15</f>
        <v>50</v>
      </c>
      <c r="W15" s="92" t="s">
        <v>14</v>
      </c>
      <c r="Y15" s="107" t="s">
        <v>64</v>
      </c>
      <c r="Z15" s="9"/>
      <c r="AA15" s="9"/>
      <c r="AB15" s="9"/>
      <c r="AC15" s="9"/>
      <c r="AD15" s="9"/>
      <c r="AE15" s="9"/>
      <c r="AF15" s="9"/>
      <c r="AG15" s="9">
        <v>2900</v>
      </c>
      <c r="AH15" s="9">
        <v>4000</v>
      </c>
      <c r="AI15" s="9">
        <v>5200</v>
      </c>
      <c r="AJ15" s="9">
        <v>6000</v>
      </c>
      <c r="AK15" s="9"/>
      <c r="AL15" s="9"/>
      <c r="AM15" s="9"/>
      <c r="AN15" s="9"/>
      <c r="AO15" s="9"/>
    </row>
    <row r="16" spans="2:41">
      <c r="B16" s="36" t="s">
        <v>19</v>
      </c>
      <c r="C16" s="37">
        <f>((C3+0.1)*C5*C15)/(C4*(C13+0.1))</f>
        <v>0.173855994751517</v>
      </c>
      <c r="D16" s="35" t="s">
        <v>52</v>
      </c>
      <c r="E16" s="35" t="s">
        <v>12</v>
      </c>
      <c r="G16" s="32"/>
      <c r="I16" s="82">
        <v>13</v>
      </c>
      <c r="J16" s="75" t="s">
        <v>63</v>
      </c>
      <c r="K16" s="21" t="s">
        <v>44</v>
      </c>
      <c r="L16" s="76">
        <v>17.8097345132743</v>
      </c>
      <c r="M16" s="77">
        <v>17.8097345132743</v>
      </c>
      <c r="N16" s="77">
        <v>17.8097345132743</v>
      </c>
      <c r="O16" s="77">
        <v>17.8097345132743</v>
      </c>
      <c r="P16" s="78">
        <v>16.8805309734513</v>
      </c>
      <c r="Q16" s="93"/>
      <c r="R16" s="74" t="s">
        <v>40</v>
      </c>
      <c r="S16" s="20">
        <v>60</v>
      </c>
      <c r="T16" s="20" t="s">
        <v>35</v>
      </c>
      <c r="U16" s="20">
        <v>5</v>
      </c>
      <c r="V16" s="20">
        <f t="shared" si="2"/>
        <v>50</v>
      </c>
      <c r="W16" s="94" t="s">
        <v>14</v>
      </c>
      <c r="Y16" s="111" t="s">
        <v>65</v>
      </c>
      <c r="Z16" s="9"/>
      <c r="AA16" s="9"/>
      <c r="AB16" s="9"/>
      <c r="AC16" s="9"/>
      <c r="AD16" s="9"/>
      <c r="AE16" s="9"/>
      <c r="AF16" s="9"/>
      <c r="AG16" s="9">
        <v>2400</v>
      </c>
      <c r="AH16" s="9">
        <v>3300</v>
      </c>
      <c r="AI16" s="9">
        <v>4200</v>
      </c>
      <c r="AJ16" s="122">
        <v>4900</v>
      </c>
      <c r="AK16" s="9">
        <v>5800</v>
      </c>
      <c r="AL16" s="9"/>
      <c r="AM16" s="9"/>
      <c r="AN16" s="9"/>
      <c r="AO16" s="9"/>
    </row>
    <row r="17" spans="2:41">
      <c r="B17" s="36" t="s">
        <v>66</v>
      </c>
      <c r="C17" s="33">
        <v>26</v>
      </c>
      <c r="D17" s="35"/>
      <c r="E17" s="33" t="s">
        <v>42</v>
      </c>
      <c r="G17" s="32"/>
      <c r="I17" s="68">
        <v>14</v>
      </c>
      <c r="J17" s="69" t="s">
        <v>67</v>
      </c>
      <c r="K17" s="70">
        <v>304</v>
      </c>
      <c r="L17" s="76">
        <v>12.5129533678756</v>
      </c>
      <c r="M17" s="77">
        <v>12.5129533678756</v>
      </c>
      <c r="N17" s="77">
        <v>12.5129533678756</v>
      </c>
      <c r="O17" s="77">
        <v>12.5129533678756</v>
      </c>
      <c r="P17" s="78">
        <v>11.6968911917098</v>
      </c>
      <c r="Q17" s="93"/>
      <c r="R17" s="68" t="s">
        <v>40</v>
      </c>
      <c r="S17" s="91">
        <v>60</v>
      </c>
      <c r="T17" s="91" t="s">
        <v>35</v>
      </c>
      <c r="U17" s="91">
        <v>3</v>
      </c>
      <c r="V17" s="91">
        <f t="shared" si="2"/>
        <v>54</v>
      </c>
      <c r="W17" s="92" t="s">
        <v>14</v>
      </c>
      <c r="Y17" s="107" t="s">
        <v>68</v>
      </c>
      <c r="Z17" s="9"/>
      <c r="AA17" s="9"/>
      <c r="AB17" s="9"/>
      <c r="AC17" s="9"/>
      <c r="AD17" s="9"/>
      <c r="AE17" s="9"/>
      <c r="AF17" s="9"/>
      <c r="AG17" s="9">
        <v>2000</v>
      </c>
      <c r="AH17" s="9">
        <v>2800</v>
      </c>
      <c r="AI17" s="9">
        <v>3600</v>
      </c>
      <c r="AJ17" s="9">
        <v>4200</v>
      </c>
      <c r="AK17" s="9">
        <v>4800</v>
      </c>
      <c r="AL17" s="9"/>
      <c r="AM17" s="9"/>
      <c r="AN17" s="9"/>
      <c r="AO17" s="9"/>
    </row>
    <row r="18" spans="2:41">
      <c r="B18" s="36" t="s">
        <v>20</v>
      </c>
      <c r="C18" s="37">
        <f>VLOOKUP(C17,I4:V40,14)</f>
        <v>8</v>
      </c>
      <c r="D18" s="35" t="s">
        <v>14</v>
      </c>
      <c r="E18" s="35" t="s">
        <v>12</v>
      </c>
      <c r="G18" s="32"/>
      <c r="I18" s="82">
        <v>15</v>
      </c>
      <c r="J18" s="75" t="s">
        <v>67</v>
      </c>
      <c r="K18" s="21" t="s">
        <v>44</v>
      </c>
      <c r="L18" s="76">
        <v>10.4274611398964</v>
      </c>
      <c r="M18" s="77">
        <v>10.4274611398964</v>
      </c>
      <c r="N18" s="77">
        <v>10.4274611398964</v>
      </c>
      <c r="O18" s="77">
        <v>10.4274611398964</v>
      </c>
      <c r="P18" s="78">
        <v>9.88341968911917</v>
      </c>
      <c r="Q18" s="93"/>
      <c r="R18" s="74" t="s">
        <v>40</v>
      </c>
      <c r="S18" s="20">
        <v>60</v>
      </c>
      <c r="T18" s="20" t="s">
        <v>35</v>
      </c>
      <c r="U18" s="20">
        <v>3</v>
      </c>
      <c r="V18" s="20">
        <f t="shared" si="2"/>
        <v>54</v>
      </c>
      <c r="W18" s="94" t="s">
        <v>14</v>
      </c>
      <c r="Y18" s="107" t="s">
        <v>69</v>
      </c>
      <c r="Z18" s="9"/>
      <c r="AA18" s="9"/>
      <c r="AB18" s="9"/>
      <c r="AC18" s="9"/>
      <c r="AD18" s="9"/>
      <c r="AE18" s="9"/>
      <c r="AF18" s="9"/>
      <c r="AG18" s="9"/>
      <c r="AH18" s="9">
        <v>2400</v>
      </c>
      <c r="AI18" s="9">
        <v>3100</v>
      </c>
      <c r="AJ18" s="9">
        <v>3600</v>
      </c>
      <c r="AK18" s="9">
        <v>4200</v>
      </c>
      <c r="AL18" s="9">
        <v>4700</v>
      </c>
      <c r="AM18" s="9"/>
      <c r="AN18" s="9"/>
      <c r="AO18" s="9"/>
    </row>
    <row r="19" spans="2:41">
      <c r="B19" s="39" t="s">
        <v>21</v>
      </c>
      <c r="C19" s="40">
        <f>(C16/3600)/((3.14*C18*0.001*C18*0.001)/4)</f>
        <v>0.961252624908865</v>
      </c>
      <c r="D19" s="41" t="s">
        <v>16</v>
      </c>
      <c r="E19" s="41" t="s">
        <v>12</v>
      </c>
      <c r="F19" s="42"/>
      <c r="G19" s="43"/>
      <c r="I19" s="68">
        <v>16</v>
      </c>
      <c r="J19" s="69" t="s">
        <v>70</v>
      </c>
      <c r="K19" s="70">
        <v>304</v>
      </c>
      <c r="L19" s="79">
        <v>16.6551724137931</v>
      </c>
      <c r="M19" s="80">
        <v>16.6551724137931</v>
      </c>
      <c r="N19" s="80">
        <v>16.6551724137931</v>
      </c>
      <c r="O19" s="80">
        <v>16.6551724137931</v>
      </c>
      <c r="P19" s="81">
        <v>15.5689655172414</v>
      </c>
      <c r="Q19" s="93"/>
      <c r="R19" s="68" t="s">
        <v>40</v>
      </c>
      <c r="S19" s="91">
        <v>76</v>
      </c>
      <c r="T19" s="91" t="s">
        <v>35</v>
      </c>
      <c r="U19" s="91">
        <v>5</v>
      </c>
      <c r="V19" s="91">
        <f t="shared" ref="V19:V24" si="3">S19-2*U19</f>
        <v>66</v>
      </c>
      <c r="W19" s="92" t="s">
        <v>14</v>
      </c>
      <c r="Y19" s="107" t="s">
        <v>71</v>
      </c>
      <c r="Z19" s="9"/>
      <c r="AA19" s="9"/>
      <c r="AB19" s="9"/>
      <c r="AC19" s="9"/>
      <c r="AD19" s="9"/>
      <c r="AE19" s="9"/>
      <c r="AF19" s="9"/>
      <c r="AG19" s="9"/>
      <c r="AH19" s="9"/>
      <c r="AI19" s="9">
        <v>2400</v>
      </c>
      <c r="AJ19" s="9">
        <v>2800</v>
      </c>
      <c r="AK19" s="9">
        <v>3300</v>
      </c>
      <c r="AL19" s="9">
        <v>3600</v>
      </c>
      <c r="AM19" s="9">
        <v>4100</v>
      </c>
      <c r="AN19" s="9">
        <v>4900</v>
      </c>
      <c r="AO19" s="9"/>
    </row>
    <row r="20" spans="9:41">
      <c r="I20" s="68">
        <v>17</v>
      </c>
      <c r="J20" s="69" t="s">
        <v>72</v>
      </c>
      <c r="K20" s="70">
        <v>304</v>
      </c>
      <c r="L20" s="79">
        <v>12.6587070471753</v>
      </c>
      <c r="M20" s="80">
        <v>12.6587070471753</v>
      </c>
      <c r="N20" s="80">
        <v>12.6587070471753</v>
      </c>
      <c r="O20" s="80">
        <v>12.6587070471753</v>
      </c>
      <c r="P20" s="81">
        <v>11.8331391962726</v>
      </c>
      <c r="Q20" s="93"/>
      <c r="R20" s="68" t="s">
        <v>40</v>
      </c>
      <c r="S20" s="91">
        <v>89</v>
      </c>
      <c r="T20" s="91" t="s">
        <v>35</v>
      </c>
      <c r="U20" s="91">
        <v>4.5</v>
      </c>
      <c r="V20" s="91">
        <f t="shared" si="3"/>
        <v>80</v>
      </c>
      <c r="W20" s="92" t="s">
        <v>14</v>
      </c>
      <c r="Y20" s="107" t="s">
        <v>73</v>
      </c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>
        <v>2300</v>
      </c>
      <c r="AK20" s="9">
        <v>2700</v>
      </c>
      <c r="AL20" s="9">
        <v>3000</v>
      </c>
      <c r="AM20" s="9">
        <v>3400</v>
      </c>
      <c r="AN20" s="9">
        <v>4000</v>
      </c>
      <c r="AO20" s="9">
        <v>4900</v>
      </c>
    </row>
    <row r="21" spans="2:41">
      <c r="B21" s="44" t="s">
        <v>22</v>
      </c>
      <c r="C21" s="45"/>
      <c r="D21" s="45"/>
      <c r="E21" s="45"/>
      <c r="F21" s="45"/>
      <c r="G21" s="46"/>
      <c r="I21" s="82">
        <v>18</v>
      </c>
      <c r="J21" s="75" t="s">
        <v>72</v>
      </c>
      <c r="K21" s="21" t="s">
        <v>44</v>
      </c>
      <c r="L21" s="76">
        <v>10.5489225393128</v>
      </c>
      <c r="M21" s="77">
        <v>10.5489225393128</v>
      </c>
      <c r="N21" s="77">
        <v>10.5489225393128</v>
      </c>
      <c r="O21" s="77">
        <v>10.5489225393128</v>
      </c>
      <c r="P21" s="78">
        <v>9.99854397204426</v>
      </c>
      <c r="Q21" s="93"/>
      <c r="R21" s="74" t="s">
        <v>40</v>
      </c>
      <c r="S21" s="20">
        <v>89</v>
      </c>
      <c r="T21" s="20" t="s">
        <v>35</v>
      </c>
      <c r="U21" s="20">
        <v>4.5</v>
      </c>
      <c r="V21" s="20">
        <f t="shared" si="3"/>
        <v>80</v>
      </c>
      <c r="W21" s="94" t="s">
        <v>14</v>
      </c>
      <c r="Y21" s="112">
        <v>2</v>
      </c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>
        <v>2000</v>
      </c>
      <c r="AL21" s="9">
        <v>2200</v>
      </c>
      <c r="AM21" s="9">
        <v>2500</v>
      </c>
      <c r="AN21" s="9">
        <v>2900</v>
      </c>
      <c r="AO21" s="9">
        <v>3600</v>
      </c>
    </row>
    <row r="22" ht="21" spans="2:41">
      <c r="B22" s="47" t="s">
        <v>74</v>
      </c>
      <c r="C22" s="14"/>
      <c r="D22" s="14"/>
      <c r="E22" s="14"/>
      <c r="F22" s="14"/>
      <c r="G22" s="48"/>
      <c r="I22" s="68">
        <v>19</v>
      </c>
      <c r="J22" s="69" t="s">
        <v>75</v>
      </c>
      <c r="K22" s="70">
        <v>304</v>
      </c>
      <c r="L22" s="79">
        <v>15.5989430416911</v>
      </c>
      <c r="M22" s="80">
        <v>15.5989430416911</v>
      </c>
      <c r="N22" s="80">
        <v>15.5989430416911</v>
      </c>
      <c r="O22" s="80">
        <v>15.5989430416911</v>
      </c>
      <c r="P22" s="81">
        <v>14.5816206694069</v>
      </c>
      <c r="Q22" s="93"/>
      <c r="R22" s="68" t="s">
        <v>40</v>
      </c>
      <c r="S22" s="91">
        <v>89</v>
      </c>
      <c r="T22" s="91" t="s">
        <v>35</v>
      </c>
      <c r="U22" s="91">
        <v>5.5</v>
      </c>
      <c r="V22" s="91">
        <f t="shared" si="3"/>
        <v>78</v>
      </c>
      <c r="W22" s="92" t="s">
        <v>14</v>
      </c>
      <c r="Y22" s="113" t="s">
        <v>47</v>
      </c>
      <c r="Z22" s="106">
        <v>0.01</v>
      </c>
      <c r="AA22" s="106">
        <v>0.012</v>
      </c>
      <c r="AB22" s="106">
        <v>0.014</v>
      </c>
      <c r="AC22" s="106">
        <v>0.016</v>
      </c>
      <c r="AD22" s="106">
        <v>0.02</v>
      </c>
      <c r="AE22" s="106">
        <v>0.028</v>
      </c>
      <c r="AF22" s="106">
        <v>0.035</v>
      </c>
      <c r="AG22" s="115">
        <v>0.049</v>
      </c>
      <c r="AH22" s="106">
        <v>0.065</v>
      </c>
      <c r="AI22" s="106">
        <v>0.083</v>
      </c>
      <c r="AJ22" s="117">
        <v>0.095</v>
      </c>
      <c r="AK22" s="106">
        <v>0.109</v>
      </c>
      <c r="AL22" s="106">
        <v>0.12</v>
      </c>
      <c r="AM22" s="106">
        <v>0.134</v>
      </c>
      <c r="AN22" s="106">
        <v>0.156</v>
      </c>
      <c r="AO22" s="106">
        <v>0.188</v>
      </c>
    </row>
    <row r="23" spans="2:41">
      <c r="B23" s="49" t="s">
        <v>24</v>
      </c>
      <c r="C23" s="50"/>
      <c r="D23" s="50"/>
      <c r="E23" s="50"/>
      <c r="F23" s="50"/>
      <c r="G23" s="51"/>
      <c r="I23" s="82">
        <v>20</v>
      </c>
      <c r="J23" s="75" t="s">
        <v>75</v>
      </c>
      <c r="K23" s="21" t="s">
        <v>44</v>
      </c>
      <c r="L23" s="76">
        <v>12.9991192014093</v>
      </c>
      <c r="M23" s="77">
        <v>12.9991192014093</v>
      </c>
      <c r="N23" s="77">
        <v>12.9991192014093</v>
      </c>
      <c r="O23" s="77">
        <v>12.9991192014093</v>
      </c>
      <c r="P23" s="78">
        <v>12.3209042865531</v>
      </c>
      <c r="Q23" s="93"/>
      <c r="R23" s="74" t="s">
        <v>40</v>
      </c>
      <c r="S23" s="20">
        <v>89</v>
      </c>
      <c r="T23" s="20" t="s">
        <v>35</v>
      </c>
      <c r="U23" s="20">
        <v>5.5</v>
      </c>
      <c r="V23" s="20">
        <f t="shared" si="3"/>
        <v>78</v>
      </c>
      <c r="W23" s="94" t="s">
        <v>14</v>
      </c>
      <c r="Y23" s="9"/>
      <c r="Z23" s="91" t="s">
        <v>76</v>
      </c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</row>
    <row r="24" spans="2:41">
      <c r="B24" s="47"/>
      <c r="C24" s="14"/>
      <c r="D24" s="14"/>
      <c r="E24" s="14"/>
      <c r="F24" s="14"/>
      <c r="G24" s="48"/>
      <c r="I24" s="68">
        <v>21</v>
      </c>
      <c r="J24" s="69" t="s">
        <v>77</v>
      </c>
      <c r="K24" s="70">
        <v>304</v>
      </c>
      <c r="L24" s="79">
        <v>17.0872641509434</v>
      </c>
      <c r="M24" s="80">
        <v>17.0872641509434</v>
      </c>
      <c r="N24" s="80">
        <v>17.0872641509434</v>
      </c>
      <c r="O24" s="80">
        <v>17.0872641509434</v>
      </c>
      <c r="P24" s="81">
        <v>15.9728773584906</v>
      </c>
      <c r="Q24" s="93"/>
      <c r="R24" s="68" t="s">
        <v>40</v>
      </c>
      <c r="S24" s="91">
        <v>89</v>
      </c>
      <c r="T24" s="91" t="s">
        <v>35</v>
      </c>
      <c r="U24" s="91">
        <v>6</v>
      </c>
      <c r="V24" s="91">
        <f t="shared" si="3"/>
        <v>77</v>
      </c>
      <c r="W24" s="92" t="s">
        <v>14</v>
      </c>
      <c r="Y24" s="107" t="s">
        <v>51</v>
      </c>
      <c r="Z24" s="114">
        <f>Z8/145</f>
        <v>38.6206896551724</v>
      </c>
      <c r="AA24" s="114">
        <f t="shared" ref="AA24:AD24" si="4">AA8/145</f>
        <v>46.8965517241379</v>
      </c>
      <c r="AB24" s="114">
        <f t="shared" si="4"/>
        <v>55.8620689655172</v>
      </c>
      <c r="AC24" s="114">
        <f t="shared" si="4"/>
        <v>64.8275862068966</v>
      </c>
      <c r="AD24" s="114">
        <f t="shared" si="4"/>
        <v>82.7586206896552</v>
      </c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</row>
    <row r="25" spans="2:41">
      <c r="B25" s="52" t="s">
        <v>25</v>
      </c>
      <c r="C25" s="53"/>
      <c r="D25" s="53"/>
      <c r="E25" s="53"/>
      <c r="F25" s="53"/>
      <c r="G25" s="54"/>
      <c r="I25" s="68">
        <v>22</v>
      </c>
      <c r="J25" s="69" t="s">
        <v>78</v>
      </c>
      <c r="K25" s="70">
        <v>304</v>
      </c>
      <c r="L25" s="79">
        <v>42</v>
      </c>
      <c r="M25" s="80">
        <v>42</v>
      </c>
      <c r="N25" s="80">
        <v>42</v>
      </c>
      <c r="O25" s="80">
        <v>42</v>
      </c>
      <c r="P25" s="81">
        <v>39.27</v>
      </c>
      <c r="Q25" s="93"/>
      <c r="R25" s="68" t="s">
        <v>79</v>
      </c>
      <c r="S25" s="91">
        <v>6</v>
      </c>
      <c r="T25" s="91" t="s">
        <v>35</v>
      </c>
      <c r="U25" s="91">
        <v>1</v>
      </c>
      <c r="V25" s="91">
        <f t="shared" ref="V25:V40" si="5">S25-2*U25</f>
        <v>4</v>
      </c>
      <c r="W25" s="92" t="s">
        <v>14</v>
      </c>
      <c r="Y25" s="107" t="s">
        <v>53</v>
      </c>
      <c r="Z25" s="114"/>
      <c r="AA25" s="114"/>
      <c r="AB25" s="114"/>
      <c r="AC25" s="114"/>
      <c r="AD25" s="114"/>
      <c r="AE25" s="114">
        <f t="shared" ref="AE25:AF25" si="6">AE9/145</f>
        <v>58.6206896551724</v>
      </c>
      <c r="AF25" s="114">
        <f t="shared" si="6"/>
        <v>75.1724137931034</v>
      </c>
      <c r="AG25" s="114"/>
      <c r="AH25" s="114"/>
      <c r="AI25" s="114"/>
      <c r="AJ25" s="114"/>
      <c r="AK25" s="114"/>
      <c r="AL25" s="114"/>
      <c r="AM25" s="114"/>
      <c r="AN25" s="114"/>
      <c r="AO25" s="114"/>
    </row>
    <row r="26" spans="2:41">
      <c r="B26" s="47" t="s">
        <v>80</v>
      </c>
      <c r="C26" s="14"/>
      <c r="D26" s="14"/>
      <c r="E26" s="14"/>
      <c r="F26" s="14"/>
      <c r="G26" s="48"/>
      <c r="I26" s="82">
        <v>23</v>
      </c>
      <c r="J26" s="75" t="s">
        <v>78</v>
      </c>
      <c r="K26" s="21" t="s">
        <v>44</v>
      </c>
      <c r="L26" s="76">
        <v>42</v>
      </c>
      <c r="M26" s="77">
        <v>42</v>
      </c>
      <c r="N26" s="77">
        <v>42</v>
      </c>
      <c r="O26" s="77">
        <v>42</v>
      </c>
      <c r="P26" s="78">
        <v>39.82</v>
      </c>
      <c r="Q26" s="93"/>
      <c r="R26" s="74" t="s">
        <v>79</v>
      </c>
      <c r="S26" s="20">
        <v>6</v>
      </c>
      <c r="T26" s="20" t="s">
        <v>35</v>
      </c>
      <c r="U26" s="20">
        <v>1</v>
      </c>
      <c r="V26" s="20">
        <f t="shared" si="5"/>
        <v>4</v>
      </c>
      <c r="W26" s="94" t="s">
        <v>14</v>
      </c>
      <c r="Y26" s="107" t="s">
        <v>56</v>
      </c>
      <c r="Z26" s="114"/>
      <c r="AA26" s="114"/>
      <c r="AB26" s="114"/>
      <c r="AC26" s="114"/>
      <c r="AD26" s="114"/>
      <c r="AE26" s="114">
        <f t="shared" ref="AE26:AG26" si="7">AE10/145</f>
        <v>37.2413793103448</v>
      </c>
      <c r="AF26" s="114">
        <f t="shared" si="7"/>
        <v>48.8965517241379</v>
      </c>
      <c r="AG26" s="114">
        <f t="shared" si="7"/>
        <v>70.3448275862069</v>
      </c>
      <c r="AH26" s="114"/>
      <c r="AI26" s="114"/>
      <c r="AJ26" s="114"/>
      <c r="AK26" s="114"/>
      <c r="AL26" s="114"/>
      <c r="AM26" s="114"/>
      <c r="AN26" s="114"/>
      <c r="AO26" s="114"/>
    </row>
    <row r="27" spans="2:41">
      <c r="B27" s="52" t="s">
        <v>27</v>
      </c>
      <c r="C27" s="53"/>
      <c r="D27" s="53"/>
      <c r="E27" s="53"/>
      <c r="F27" s="53"/>
      <c r="G27" s="54"/>
      <c r="I27" s="68">
        <v>24</v>
      </c>
      <c r="J27" s="69" t="s">
        <v>81</v>
      </c>
      <c r="K27" s="70">
        <v>304</v>
      </c>
      <c r="L27" s="79">
        <v>39</v>
      </c>
      <c r="M27" s="80"/>
      <c r="N27" s="80"/>
      <c r="O27" s="80"/>
      <c r="P27" s="81"/>
      <c r="Q27" s="93"/>
      <c r="R27" s="68" t="s">
        <v>79</v>
      </c>
      <c r="S27" s="91">
        <v>8</v>
      </c>
      <c r="T27" s="91" t="s">
        <v>35</v>
      </c>
      <c r="U27" s="91">
        <v>1.25</v>
      </c>
      <c r="V27" s="91">
        <f t="shared" si="5"/>
        <v>5.5</v>
      </c>
      <c r="W27" s="92" t="s">
        <v>14</v>
      </c>
      <c r="Y27" s="108" t="s">
        <v>57</v>
      </c>
      <c r="Z27" s="114"/>
      <c r="AA27" s="114"/>
      <c r="AB27" s="114"/>
      <c r="AC27" s="114"/>
      <c r="AD27" s="114"/>
      <c r="AE27" s="114">
        <f t="shared" ref="AE27:AH27" si="8">AE11/145</f>
        <v>27.5862068965517</v>
      </c>
      <c r="AF27" s="114">
        <f t="shared" si="8"/>
        <v>35.7931034482759</v>
      </c>
      <c r="AG27" s="123">
        <f t="shared" si="8"/>
        <v>51.7241379310345</v>
      </c>
      <c r="AH27" s="124">
        <f t="shared" si="8"/>
        <v>70.3448275862069</v>
      </c>
      <c r="AI27" s="114"/>
      <c r="AJ27" s="114"/>
      <c r="AK27" s="114"/>
      <c r="AL27" s="114"/>
      <c r="AM27" s="114"/>
      <c r="AN27" s="114"/>
      <c r="AO27" s="114"/>
    </row>
    <row r="28" spans="2:41">
      <c r="B28" s="55" t="s">
        <v>28</v>
      </c>
      <c r="C28" s="56"/>
      <c r="D28" s="56"/>
      <c r="E28" s="56"/>
      <c r="F28" s="56"/>
      <c r="G28" s="57"/>
      <c r="I28" s="68">
        <v>25</v>
      </c>
      <c r="J28" s="69" t="s">
        <v>82</v>
      </c>
      <c r="K28" s="70">
        <v>304</v>
      </c>
      <c r="L28" s="79">
        <v>40</v>
      </c>
      <c r="M28" s="80">
        <v>40</v>
      </c>
      <c r="N28" s="80">
        <v>40</v>
      </c>
      <c r="O28" s="80">
        <v>40</v>
      </c>
      <c r="P28" s="81">
        <v>37.4</v>
      </c>
      <c r="Q28" s="93"/>
      <c r="R28" s="68" t="s">
        <v>79</v>
      </c>
      <c r="S28" s="91">
        <v>10</v>
      </c>
      <c r="T28" s="91" t="s">
        <v>35</v>
      </c>
      <c r="U28" s="91">
        <v>1.5</v>
      </c>
      <c r="V28" s="91">
        <f t="shared" si="5"/>
        <v>7</v>
      </c>
      <c r="W28" s="92" t="s">
        <v>14</v>
      </c>
      <c r="Y28" s="107" t="s">
        <v>59</v>
      </c>
      <c r="Z28" s="114"/>
      <c r="AA28" s="114"/>
      <c r="AB28" s="114"/>
      <c r="AC28" s="114"/>
      <c r="AD28" s="114"/>
      <c r="AE28" s="114"/>
      <c r="AF28" s="114">
        <f t="shared" ref="AF28:AH28" si="9">AF12/145</f>
        <v>28.2068965517241</v>
      </c>
      <c r="AG28" s="114">
        <f t="shared" si="9"/>
        <v>40</v>
      </c>
      <c r="AH28" s="114">
        <f t="shared" si="9"/>
        <v>55.1724137931034</v>
      </c>
      <c r="AI28" s="114"/>
      <c r="AJ28" s="114"/>
      <c r="AK28" s="114"/>
      <c r="AL28" s="114"/>
      <c r="AM28" s="114"/>
      <c r="AN28" s="114"/>
      <c r="AO28" s="114"/>
    </row>
    <row r="29" spans="9:41">
      <c r="I29" s="68">
        <v>26</v>
      </c>
      <c r="J29" s="69" t="s">
        <v>83</v>
      </c>
      <c r="K29" s="70">
        <v>304</v>
      </c>
      <c r="L29" s="79">
        <v>47</v>
      </c>
      <c r="M29" s="80">
        <v>47</v>
      </c>
      <c r="N29" s="80">
        <v>47</v>
      </c>
      <c r="O29" s="80">
        <v>47</v>
      </c>
      <c r="P29" s="81">
        <v>43.95</v>
      </c>
      <c r="Q29" s="93"/>
      <c r="R29" s="68" t="s">
        <v>79</v>
      </c>
      <c r="S29" s="91">
        <v>12</v>
      </c>
      <c r="T29" s="91" t="s">
        <v>35</v>
      </c>
      <c r="U29" s="91">
        <v>2</v>
      </c>
      <c r="V29" s="91">
        <f t="shared" si="5"/>
        <v>8</v>
      </c>
      <c r="W29" s="92" t="s">
        <v>14</v>
      </c>
      <c r="Y29" s="109" t="s">
        <v>61</v>
      </c>
      <c r="Z29" s="114"/>
      <c r="AA29" s="114"/>
      <c r="AB29" s="114"/>
      <c r="AC29" s="114"/>
      <c r="AD29" s="114"/>
      <c r="AE29" s="114"/>
      <c r="AF29" s="114">
        <f t="shared" ref="AF29:AI29" si="10">AF13/145</f>
        <v>23.3793103448276</v>
      </c>
      <c r="AG29" s="125">
        <f t="shared" si="10"/>
        <v>33.1034482758621</v>
      </c>
      <c r="AH29" s="114">
        <f t="shared" si="10"/>
        <v>44.8275862068966</v>
      </c>
      <c r="AI29" s="114">
        <f t="shared" si="10"/>
        <v>51.7241379310345</v>
      </c>
      <c r="AJ29" s="114"/>
      <c r="AK29" s="114"/>
      <c r="AL29" s="114"/>
      <c r="AM29" s="114"/>
      <c r="AN29" s="114"/>
      <c r="AO29" s="114"/>
    </row>
    <row r="30" spans="9:41">
      <c r="I30" s="68">
        <v>27</v>
      </c>
      <c r="J30" s="69" t="s">
        <v>84</v>
      </c>
      <c r="K30" s="70">
        <v>304</v>
      </c>
      <c r="L30" s="79">
        <v>33</v>
      </c>
      <c r="M30" s="80">
        <v>33</v>
      </c>
      <c r="N30" s="80">
        <v>33</v>
      </c>
      <c r="O30" s="80">
        <v>33</v>
      </c>
      <c r="P30" s="81">
        <v>30.86</v>
      </c>
      <c r="Q30" s="93"/>
      <c r="R30" s="68" t="s">
        <v>79</v>
      </c>
      <c r="S30" s="91">
        <v>16</v>
      </c>
      <c r="T30" s="91" t="s">
        <v>35</v>
      </c>
      <c r="U30" s="91">
        <v>2</v>
      </c>
      <c r="V30" s="91">
        <f t="shared" si="5"/>
        <v>12</v>
      </c>
      <c r="W30" s="92" t="s">
        <v>14</v>
      </c>
      <c r="Y30" s="110" t="s">
        <v>62</v>
      </c>
      <c r="Z30" s="114"/>
      <c r="AA30" s="114"/>
      <c r="AB30" s="114"/>
      <c r="AC30" s="114"/>
      <c r="AD30" s="114"/>
      <c r="AE30" s="114"/>
      <c r="AF30" s="114">
        <f t="shared" ref="AF30:AI30" si="11">AF14/145</f>
        <v>17.9310344827586</v>
      </c>
      <c r="AG30" s="126">
        <f t="shared" si="11"/>
        <v>25.5172413793103</v>
      </c>
      <c r="AH30" s="114">
        <f t="shared" si="11"/>
        <v>35.1724137931034</v>
      </c>
      <c r="AI30" s="114">
        <f t="shared" si="11"/>
        <v>46.2068965517241</v>
      </c>
      <c r="AJ30" s="114"/>
      <c r="AK30" s="114"/>
      <c r="AL30" s="114"/>
      <c r="AM30" s="114"/>
      <c r="AN30" s="114"/>
      <c r="AO30" s="114"/>
    </row>
    <row r="31" spans="9:41">
      <c r="I31" s="82">
        <v>28</v>
      </c>
      <c r="J31" s="75" t="s">
        <v>84</v>
      </c>
      <c r="K31" s="21" t="s">
        <v>44</v>
      </c>
      <c r="L31" s="76">
        <v>33</v>
      </c>
      <c r="M31" s="77">
        <v>33</v>
      </c>
      <c r="N31" s="77">
        <v>33</v>
      </c>
      <c r="O31" s="77">
        <v>33</v>
      </c>
      <c r="P31" s="78">
        <v>31.28</v>
      </c>
      <c r="Q31" s="93"/>
      <c r="R31" s="74" t="s">
        <v>79</v>
      </c>
      <c r="S31" s="20">
        <v>16</v>
      </c>
      <c r="T31" s="20" t="s">
        <v>35</v>
      </c>
      <c r="U31" s="20">
        <v>2</v>
      </c>
      <c r="V31" s="20">
        <f t="shared" si="5"/>
        <v>12</v>
      </c>
      <c r="W31" s="94" t="s">
        <v>14</v>
      </c>
      <c r="Y31" s="107" t="s">
        <v>64</v>
      </c>
      <c r="Z31" s="114"/>
      <c r="AA31" s="114"/>
      <c r="AB31" s="114"/>
      <c r="AC31" s="114"/>
      <c r="AD31" s="114"/>
      <c r="AE31" s="114"/>
      <c r="AF31" s="114"/>
      <c r="AG31" s="114">
        <f t="shared" ref="AG31:AJ31" si="12">AG15/145</f>
        <v>20</v>
      </c>
      <c r="AH31" s="114">
        <f t="shared" si="12"/>
        <v>27.5862068965517</v>
      </c>
      <c r="AI31" s="114">
        <f t="shared" si="12"/>
        <v>35.8620689655172</v>
      </c>
      <c r="AJ31" s="114">
        <f t="shared" si="12"/>
        <v>41.3793103448276</v>
      </c>
      <c r="AK31" s="114"/>
      <c r="AL31" s="114"/>
      <c r="AM31" s="114"/>
      <c r="AN31" s="114"/>
      <c r="AO31" s="114"/>
    </row>
    <row r="32" spans="9:41">
      <c r="I32" s="82">
        <v>29</v>
      </c>
      <c r="J32" s="75" t="s">
        <v>85</v>
      </c>
      <c r="K32" s="21" t="s">
        <v>44</v>
      </c>
      <c r="L32" s="76">
        <v>25.52</v>
      </c>
      <c r="M32" s="77">
        <v>25.52</v>
      </c>
      <c r="N32" s="77">
        <v>25.52</v>
      </c>
      <c r="O32" s="77">
        <v>25.52</v>
      </c>
      <c r="P32" s="78">
        <v>24.19</v>
      </c>
      <c r="Q32" s="93"/>
      <c r="R32" s="74" t="s">
        <v>79</v>
      </c>
      <c r="S32" s="97">
        <f>0.5*25.4</f>
        <v>12.7</v>
      </c>
      <c r="T32" s="20" t="s">
        <v>35</v>
      </c>
      <c r="U32" s="20">
        <f>0.049*25.4</f>
        <v>1.2446</v>
      </c>
      <c r="V32" s="20">
        <f t="shared" si="5"/>
        <v>10.2108</v>
      </c>
      <c r="W32" s="94" t="s">
        <v>14</v>
      </c>
      <c r="Y32" s="111" t="s">
        <v>65</v>
      </c>
      <c r="Z32" s="114"/>
      <c r="AA32" s="114"/>
      <c r="AB32" s="114"/>
      <c r="AC32" s="114"/>
      <c r="AD32" s="114"/>
      <c r="AE32" s="114"/>
      <c r="AF32" s="114"/>
      <c r="AG32" s="114">
        <f t="shared" ref="AG32:AK32" si="13">AG16/145</f>
        <v>16.551724137931</v>
      </c>
      <c r="AH32" s="114">
        <f t="shared" si="13"/>
        <v>22.7586206896552</v>
      </c>
      <c r="AI32" s="114">
        <f t="shared" si="13"/>
        <v>28.9655172413793</v>
      </c>
      <c r="AJ32" s="127">
        <f t="shared" si="13"/>
        <v>33.7931034482759</v>
      </c>
      <c r="AK32" s="114">
        <f t="shared" si="13"/>
        <v>40</v>
      </c>
      <c r="AL32" s="114"/>
      <c r="AM32" s="114"/>
      <c r="AN32" s="114"/>
      <c r="AO32" s="114"/>
    </row>
    <row r="33" spans="9:41">
      <c r="I33" s="82">
        <v>30</v>
      </c>
      <c r="J33" s="75" t="s">
        <v>86</v>
      </c>
      <c r="K33" s="21" t="s">
        <v>44</v>
      </c>
      <c r="L33" s="76">
        <v>51.72</v>
      </c>
      <c r="M33" s="77">
        <v>51.72</v>
      </c>
      <c r="N33" s="77">
        <v>51.72</v>
      </c>
      <c r="O33" s="77">
        <v>51.72</v>
      </c>
      <c r="P33" s="78">
        <v>49.06</v>
      </c>
      <c r="Q33" s="93"/>
      <c r="R33" s="74" t="s">
        <v>79</v>
      </c>
      <c r="S33" s="97">
        <f>1/4*25.4</f>
        <v>6.35</v>
      </c>
      <c r="T33" s="20" t="s">
        <v>35</v>
      </c>
      <c r="U33" s="20">
        <f>0.049*25.4</f>
        <v>1.2446</v>
      </c>
      <c r="V33" s="20">
        <f t="shared" si="5"/>
        <v>3.8608</v>
      </c>
      <c r="W33" s="94" t="s">
        <v>14</v>
      </c>
      <c r="Y33" s="107" t="s">
        <v>68</v>
      </c>
      <c r="Z33" s="114"/>
      <c r="AA33" s="114"/>
      <c r="AB33" s="114"/>
      <c r="AC33" s="114"/>
      <c r="AD33" s="114"/>
      <c r="AE33" s="114"/>
      <c r="AF33" s="114"/>
      <c r="AG33" s="114">
        <f t="shared" ref="AG33:AK33" si="14">AG17/145</f>
        <v>13.7931034482759</v>
      </c>
      <c r="AH33" s="114">
        <f t="shared" si="14"/>
        <v>19.3103448275862</v>
      </c>
      <c r="AI33" s="114">
        <f t="shared" si="14"/>
        <v>24.8275862068966</v>
      </c>
      <c r="AJ33" s="114">
        <f t="shared" si="14"/>
        <v>28.9655172413793</v>
      </c>
      <c r="AK33" s="114">
        <f t="shared" si="14"/>
        <v>33.1034482758621</v>
      </c>
      <c r="AL33" s="114"/>
      <c r="AM33" s="114"/>
      <c r="AN33" s="114"/>
      <c r="AO33" s="114"/>
    </row>
    <row r="34" spans="9:41">
      <c r="I34" s="68">
        <v>31</v>
      </c>
      <c r="J34" s="69" t="s">
        <v>87</v>
      </c>
      <c r="K34" s="70">
        <v>304</v>
      </c>
      <c r="L34" s="79">
        <v>70.34</v>
      </c>
      <c r="M34" s="80">
        <v>70.34</v>
      </c>
      <c r="N34" s="80">
        <v>70.34</v>
      </c>
      <c r="O34" s="80">
        <v>70.34</v>
      </c>
      <c r="P34" s="81">
        <v>65.77</v>
      </c>
      <c r="Q34" s="93"/>
      <c r="R34" s="68" t="s">
        <v>79</v>
      </c>
      <c r="S34" s="98">
        <f>1/4*25.4</f>
        <v>6.35</v>
      </c>
      <c r="T34" s="91" t="s">
        <v>35</v>
      </c>
      <c r="U34" s="91">
        <f>0.065*25.4</f>
        <v>1.651</v>
      </c>
      <c r="V34" s="91">
        <f t="shared" si="5"/>
        <v>3.048</v>
      </c>
      <c r="W34" s="92" t="s">
        <v>14</v>
      </c>
      <c r="Y34" s="107" t="s">
        <v>69</v>
      </c>
      <c r="Z34" s="114"/>
      <c r="AA34" s="114"/>
      <c r="AB34" s="114"/>
      <c r="AC34" s="114"/>
      <c r="AD34" s="114"/>
      <c r="AE34" s="114"/>
      <c r="AF34" s="114"/>
      <c r="AG34" s="114"/>
      <c r="AH34" s="114">
        <f t="shared" ref="AH34:AL34" si="15">AH18/145</f>
        <v>16.551724137931</v>
      </c>
      <c r="AI34" s="114">
        <f t="shared" si="15"/>
        <v>21.3793103448276</v>
      </c>
      <c r="AJ34" s="114">
        <f t="shared" si="15"/>
        <v>24.8275862068966</v>
      </c>
      <c r="AK34" s="114">
        <f t="shared" si="15"/>
        <v>28.9655172413793</v>
      </c>
      <c r="AL34" s="114">
        <f t="shared" si="15"/>
        <v>32.4137931034483</v>
      </c>
      <c r="AM34" s="114"/>
      <c r="AN34" s="114"/>
      <c r="AO34" s="114"/>
    </row>
    <row r="35" spans="2:41">
      <c r="B35" s="58" t="s">
        <v>88</v>
      </c>
      <c r="I35" s="82">
        <v>32</v>
      </c>
      <c r="J35" s="75" t="s">
        <v>87</v>
      </c>
      <c r="K35" s="21" t="s">
        <v>44</v>
      </c>
      <c r="L35" s="76">
        <v>70.34</v>
      </c>
      <c r="M35" s="77">
        <v>70.34</v>
      </c>
      <c r="N35" s="77">
        <v>70.34</v>
      </c>
      <c r="O35" s="77">
        <v>70.34</v>
      </c>
      <c r="P35" s="78">
        <v>66.68</v>
      </c>
      <c r="Q35" s="93"/>
      <c r="R35" s="74" t="s">
        <v>79</v>
      </c>
      <c r="S35" s="97">
        <f>1/4*25.4</f>
        <v>6.35</v>
      </c>
      <c r="T35" s="20" t="s">
        <v>35</v>
      </c>
      <c r="U35" s="20">
        <f>0.065*25.4</f>
        <v>1.651</v>
      </c>
      <c r="V35" s="20">
        <f t="shared" si="5"/>
        <v>3.048</v>
      </c>
      <c r="W35" s="94" t="s">
        <v>14</v>
      </c>
      <c r="Y35" s="107" t="s">
        <v>71</v>
      </c>
      <c r="Z35" s="114"/>
      <c r="AA35" s="114"/>
      <c r="AB35" s="114"/>
      <c r="AC35" s="114"/>
      <c r="AD35" s="114"/>
      <c r="AE35" s="114"/>
      <c r="AF35" s="114"/>
      <c r="AG35" s="114"/>
      <c r="AH35" s="114"/>
      <c r="AI35" s="114">
        <f t="shared" ref="AI35:AO35" si="16">AI19/145</f>
        <v>16.551724137931</v>
      </c>
      <c r="AJ35" s="114">
        <f t="shared" si="16"/>
        <v>19.3103448275862</v>
      </c>
      <c r="AK35" s="114">
        <f t="shared" si="16"/>
        <v>22.7586206896552</v>
      </c>
      <c r="AL35" s="114">
        <f t="shared" si="16"/>
        <v>24.8275862068966</v>
      </c>
      <c r="AM35" s="114">
        <f t="shared" si="16"/>
        <v>28.2758620689655</v>
      </c>
      <c r="AN35" s="114">
        <f t="shared" si="16"/>
        <v>33.7931034482759</v>
      </c>
      <c r="AO35" s="114">
        <f t="shared" si="16"/>
        <v>0</v>
      </c>
    </row>
    <row r="36" spans="9:41">
      <c r="I36" s="68">
        <v>33</v>
      </c>
      <c r="J36" s="69" t="s">
        <v>89</v>
      </c>
      <c r="K36" s="70">
        <v>304</v>
      </c>
      <c r="L36" s="79">
        <v>33.79</v>
      </c>
      <c r="M36" s="80">
        <v>33.79</v>
      </c>
      <c r="N36" s="80">
        <v>33.79</v>
      </c>
      <c r="O36" s="80">
        <v>33.79</v>
      </c>
      <c r="P36" s="81">
        <v>31.59</v>
      </c>
      <c r="Q36" s="93"/>
      <c r="R36" s="68" t="s">
        <v>79</v>
      </c>
      <c r="S36" s="98">
        <f>3/4*25.4</f>
        <v>19.05</v>
      </c>
      <c r="T36" s="91" t="s">
        <v>35</v>
      </c>
      <c r="U36" s="91">
        <f>0.095*25.4</f>
        <v>2.413</v>
      </c>
      <c r="V36" s="91">
        <f t="shared" si="5"/>
        <v>14.224</v>
      </c>
      <c r="W36" s="92" t="s">
        <v>14</v>
      </c>
      <c r="Y36" s="107" t="s">
        <v>73</v>
      </c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>
        <f t="shared" ref="AJ36:AO36" si="17">AJ20/145</f>
        <v>15.8620689655172</v>
      </c>
      <c r="AK36" s="114">
        <f t="shared" si="17"/>
        <v>18.6206896551724</v>
      </c>
      <c r="AL36" s="114">
        <f t="shared" si="17"/>
        <v>20.6896551724138</v>
      </c>
      <c r="AM36" s="114">
        <f t="shared" si="17"/>
        <v>23.448275862069</v>
      </c>
      <c r="AN36" s="114">
        <f t="shared" si="17"/>
        <v>27.5862068965517</v>
      </c>
      <c r="AO36" s="114">
        <f t="shared" si="17"/>
        <v>33.7931034482759</v>
      </c>
    </row>
    <row r="37" spans="9:41">
      <c r="I37" s="82">
        <v>34</v>
      </c>
      <c r="J37" s="75" t="s">
        <v>89</v>
      </c>
      <c r="K37" s="21" t="s">
        <v>44</v>
      </c>
      <c r="L37" s="76">
        <v>33.79</v>
      </c>
      <c r="M37" s="77">
        <v>33.79</v>
      </c>
      <c r="N37" s="77">
        <v>33.79</v>
      </c>
      <c r="O37" s="77">
        <v>33.79</v>
      </c>
      <c r="P37" s="78">
        <v>32.03</v>
      </c>
      <c r="Q37" s="93"/>
      <c r="R37" s="74" t="s">
        <v>79</v>
      </c>
      <c r="S37" s="97">
        <f>3/4*25.4</f>
        <v>19.05</v>
      </c>
      <c r="T37" s="20" t="s">
        <v>35</v>
      </c>
      <c r="U37" s="20">
        <f>0.095*25.4</f>
        <v>2.413</v>
      </c>
      <c r="V37" s="20">
        <f t="shared" si="5"/>
        <v>14.224</v>
      </c>
      <c r="W37" s="94" t="s">
        <v>14</v>
      </c>
      <c r="Y37" s="112">
        <v>2</v>
      </c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>
        <f t="shared" ref="AK37:AO37" si="18">AK21/145</f>
        <v>13.7931034482759</v>
      </c>
      <c r="AL37" s="114">
        <f t="shared" si="18"/>
        <v>15.1724137931034</v>
      </c>
      <c r="AM37" s="114">
        <f t="shared" si="18"/>
        <v>17.2413793103448</v>
      </c>
      <c r="AN37" s="114">
        <f t="shared" si="18"/>
        <v>20</v>
      </c>
      <c r="AO37" s="114">
        <f t="shared" si="18"/>
        <v>24.8275862068966</v>
      </c>
    </row>
    <row r="38" spans="9:23">
      <c r="I38" s="68">
        <v>35</v>
      </c>
      <c r="J38" s="69" t="s">
        <v>90</v>
      </c>
      <c r="K38" s="70">
        <v>304</v>
      </c>
      <c r="L38" s="79">
        <v>33.1</v>
      </c>
      <c r="M38" s="80">
        <v>33.1</v>
      </c>
      <c r="N38" s="80">
        <v>33.1</v>
      </c>
      <c r="O38" s="80">
        <v>33.1</v>
      </c>
      <c r="P38" s="81">
        <v>30.95</v>
      </c>
      <c r="Q38" s="93"/>
      <c r="R38" s="68" t="s">
        <v>79</v>
      </c>
      <c r="S38" s="98">
        <f>3/8*25.4</f>
        <v>9.525</v>
      </c>
      <c r="T38" s="91" t="s">
        <v>35</v>
      </c>
      <c r="U38" s="91">
        <f>0.049*25.4</f>
        <v>1.2446</v>
      </c>
      <c r="V38" s="91">
        <f t="shared" si="5"/>
        <v>7.0358</v>
      </c>
      <c r="W38" s="92" t="s">
        <v>14</v>
      </c>
    </row>
    <row r="39" spans="9:23">
      <c r="I39" s="82">
        <v>36</v>
      </c>
      <c r="J39" s="75" t="s">
        <v>90</v>
      </c>
      <c r="K39" s="21" t="s">
        <v>44</v>
      </c>
      <c r="L39" s="76">
        <v>33.1</v>
      </c>
      <c r="M39" s="77">
        <v>33.1</v>
      </c>
      <c r="N39" s="77">
        <v>33.1</v>
      </c>
      <c r="O39" s="77">
        <v>33.1</v>
      </c>
      <c r="P39" s="78">
        <v>31.38</v>
      </c>
      <c r="Q39" s="93"/>
      <c r="R39" s="74" t="s">
        <v>79</v>
      </c>
      <c r="S39" s="97">
        <f>3/8*25.4</f>
        <v>9.525</v>
      </c>
      <c r="T39" s="20" t="s">
        <v>35</v>
      </c>
      <c r="U39" s="20">
        <f>0.049*25.4</f>
        <v>1.2446</v>
      </c>
      <c r="V39" s="20">
        <f t="shared" si="5"/>
        <v>7.0358</v>
      </c>
      <c r="W39" s="94" t="s">
        <v>14</v>
      </c>
    </row>
    <row r="40" ht="17.25" spans="9:23">
      <c r="I40" s="82">
        <v>37</v>
      </c>
      <c r="J40" s="83" t="s">
        <v>91</v>
      </c>
      <c r="K40" s="84" t="s">
        <v>44</v>
      </c>
      <c r="L40" s="85"/>
      <c r="M40" s="86"/>
      <c r="N40" s="86"/>
      <c r="O40" s="86"/>
      <c r="P40" s="87"/>
      <c r="Q40" s="99"/>
      <c r="R40" s="100" t="s">
        <v>79</v>
      </c>
      <c r="S40" s="101">
        <f>9/16*25.4</f>
        <v>14.2875</v>
      </c>
      <c r="T40" s="102" t="s">
        <v>35</v>
      </c>
      <c r="U40" s="102">
        <v>3.21</v>
      </c>
      <c r="V40" s="102">
        <f t="shared" si="5"/>
        <v>7.8675</v>
      </c>
      <c r="W40" s="103" t="s">
        <v>14</v>
      </c>
    </row>
    <row r="41" spans="16:16">
      <c r="P41" s="74"/>
    </row>
    <row r="42" spans="16:16">
      <c r="P42" s="74"/>
    </row>
    <row r="43" spans="12:16">
      <c r="L43" s="74"/>
      <c r="P43" s="74"/>
    </row>
  </sheetData>
  <mergeCells count="14">
    <mergeCell ref="L2:P2"/>
    <mergeCell ref="Z7:AO7"/>
    <mergeCell ref="B21:G21"/>
    <mergeCell ref="B22:G22"/>
    <mergeCell ref="B23:G23"/>
    <mergeCell ref="Z23:AO23"/>
    <mergeCell ref="B24:G24"/>
    <mergeCell ref="B25:G25"/>
    <mergeCell ref="B26:G26"/>
    <mergeCell ref="B27:G27"/>
    <mergeCell ref="B28:G28"/>
    <mergeCell ref="Q4:Q40"/>
    <mergeCell ref="Y6:Y7"/>
    <mergeCell ref="Y22:Y23"/>
  </mergeCells>
  <dataValidations count="1">
    <dataValidation type="list" allowBlank="1" showInputMessage="1" showErrorMessage="1" sqref="C10 C17">
      <formula1>$I$4:$I$40</formula1>
    </dataValidation>
  </dataValidations>
  <hyperlinks>
    <hyperlink ref="B35" r:id="rId5" display="\\TGL-FileServer\研发设计部\供应商信息\管件\CIR-LOK 赛洛克" tooltip="\\TGL-FileServer\研发设计部\供应商信息\管件\CIR-LOK 赛洛克"/>
  </hyperlinks>
  <pageMargins left="0.7" right="0.7" top="0.75" bottom="0.75" header="0.3" footer="0.3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4097" progId="包装程序外壳对象" r:id="rId3" dvAspect="DVASPECT_ICON">
          <objectPr defaultSize="0" r:id="rId4">
            <anchor moveWithCells="1">
              <from>
                <xdr:col>1</xdr:col>
                <xdr:colOff>1028700</xdr:colOff>
                <xdr:row>30</xdr:row>
                <xdr:rowOff>95250</xdr:rowOff>
              </from>
              <to>
                <xdr:col>5</xdr:col>
                <xdr:colOff>19050</xdr:colOff>
                <xdr:row>33</xdr:row>
                <xdr:rowOff>0</xdr:rowOff>
              </to>
            </anchor>
          </objectPr>
        </oleObject>
      </mc:Choice>
      <mc:Fallback>
        <oleObject shapeId="4097" progId="包装程序外壳对象" r:id="rId3" dvAspect="DVASPECT_ICON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"/>
  <sheetViews>
    <sheetView zoomScale="85" zoomScaleNormal="85" workbookViewId="0">
      <selection activeCell="BD19" sqref="BD19"/>
    </sheetView>
  </sheetViews>
  <sheetFormatPr defaultColWidth="9" defaultRowHeight="16.5"/>
  <cols>
    <col min="1" max="1" width="26.375" style="16" customWidth="1"/>
    <col min="2" max="30" width="7.375" style="16" customWidth="1"/>
    <col min="31" max="31" width="10.2916666666667" style="16" customWidth="1"/>
    <col min="32" max="56" width="7.375" style="16" customWidth="1"/>
    <col min="57" max="16384" width="9" style="16"/>
  </cols>
  <sheetData>
    <row r="1" ht="18" spans="1:56">
      <c r="A1" s="17"/>
      <c r="B1" s="18" t="s">
        <v>38</v>
      </c>
      <c r="C1" s="18"/>
      <c r="D1" s="18"/>
      <c r="E1" s="18"/>
      <c r="F1" s="18"/>
      <c r="G1" s="18" t="s">
        <v>46</v>
      </c>
      <c r="H1" s="18"/>
      <c r="I1" s="18"/>
      <c r="J1" s="18"/>
      <c r="K1" s="18"/>
      <c r="L1" s="18" t="s">
        <v>50</v>
      </c>
      <c r="M1" s="18"/>
      <c r="N1" s="18"/>
      <c r="O1" s="18"/>
      <c r="P1" s="18"/>
      <c r="Q1" s="18" t="s">
        <v>55</v>
      </c>
      <c r="R1" s="18"/>
      <c r="S1" s="18"/>
      <c r="T1" s="18"/>
      <c r="U1" s="18"/>
      <c r="V1" s="18" t="s">
        <v>58</v>
      </c>
      <c r="W1" s="18"/>
      <c r="X1" s="18"/>
      <c r="Y1" s="18"/>
      <c r="Z1" s="18"/>
      <c r="AA1" s="18" t="s">
        <v>60</v>
      </c>
      <c r="AB1" s="18"/>
      <c r="AC1" s="18"/>
      <c r="AD1" s="18"/>
      <c r="AE1" s="18"/>
      <c r="AF1" s="18" t="s">
        <v>63</v>
      </c>
      <c r="AG1" s="18"/>
      <c r="AH1" s="18"/>
      <c r="AI1" s="18"/>
      <c r="AJ1" s="18"/>
      <c r="AK1" s="18" t="s">
        <v>70</v>
      </c>
      <c r="AL1" s="18"/>
      <c r="AM1" s="18"/>
      <c r="AN1" s="18"/>
      <c r="AO1" s="18"/>
      <c r="AP1" s="18" t="s">
        <v>72</v>
      </c>
      <c r="AQ1" s="18"/>
      <c r="AR1" s="18"/>
      <c r="AS1" s="18"/>
      <c r="AT1" s="18"/>
      <c r="AU1" s="18" t="s">
        <v>75</v>
      </c>
      <c r="AV1" s="18"/>
      <c r="AW1" s="18"/>
      <c r="AX1" s="18"/>
      <c r="AY1" s="18"/>
      <c r="AZ1" s="18" t="s">
        <v>77</v>
      </c>
      <c r="BA1" s="18"/>
      <c r="BB1" s="18"/>
      <c r="BC1" s="18"/>
      <c r="BD1" s="18"/>
    </row>
    <row r="2" s="14" customFormat="1" spans="1:56">
      <c r="A2" s="19" t="s">
        <v>92</v>
      </c>
      <c r="B2" s="20">
        <v>20</v>
      </c>
      <c r="C2" s="20"/>
      <c r="D2" s="20"/>
      <c r="E2" s="20"/>
      <c r="F2" s="20"/>
      <c r="G2" s="20">
        <v>20</v>
      </c>
      <c r="H2" s="20"/>
      <c r="I2" s="20"/>
      <c r="J2" s="20"/>
      <c r="K2" s="20"/>
      <c r="L2" s="20">
        <v>25</v>
      </c>
      <c r="M2" s="20"/>
      <c r="N2" s="20"/>
      <c r="O2" s="20"/>
      <c r="P2" s="20"/>
      <c r="Q2" s="20">
        <v>25</v>
      </c>
      <c r="R2" s="20"/>
      <c r="S2" s="20"/>
      <c r="T2" s="20"/>
      <c r="U2" s="20"/>
      <c r="V2" s="20">
        <v>40</v>
      </c>
      <c r="W2" s="20"/>
      <c r="X2" s="20"/>
      <c r="Y2" s="20"/>
      <c r="Z2" s="20"/>
      <c r="AA2" s="20">
        <v>40</v>
      </c>
      <c r="AB2" s="20"/>
      <c r="AC2" s="20"/>
      <c r="AD2" s="20"/>
      <c r="AE2" s="20"/>
      <c r="AF2" s="20">
        <v>50</v>
      </c>
      <c r="AG2" s="20"/>
      <c r="AH2" s="20"/>
      <c r="AI2" s="20"/>
      <c r="AJ2" s="20"/>
      <c r="AK2" s="20">
        <v>65</v>
      </c>
      <c r="AL2" s="20"/>
      <c r="AM2" s="20"/>
      <c r="AN2" s="20"/>
      <c r="AO2" s="20"/>
      <c r="AP2" s="20">
        <v>80</v>
      </c>
      <c r="AQ2" s="20"/>
      <c r="AR2" s="20"/>
      <c r="AS2" s="20"/>
      <c r="AT2" s="20"/>
      <c r="AU2" s="20">
        <v>80</v>
      </c>
      <c r="AV2" s="20"/>
      <c r="AW2" s="20"/>
      <c r="AX2" s="20"/>
      <c r="AY2" s="20"/>
      <c r="AZ2" s="20">
        <v>80</v>
      </c>
      <c r="BA2" s="20"/>
      <c r="BB2" s="20"/>
      <c r="BC2" s="20"/>
      <c r="BD2" s="20"/>
    </row>
    <row r="3" s="14" customFormat="1" spans="1:56">
      <c r="A3" s="19" t="s">
        <v>93</v>
      </c>
      <c r="B3" s="20">
        <v>27</v>
      </c>
      <c r="C3" s="20"/>
      <c r="D3" s="20"/>
      <c r="E3" s="20"/>
      <c r="F3" s="20"/>
      <c r="G3" s="20">
        <v>27</v>
      </c>
      <c r="H3" s="20"/>
      <c r="I3" s="20"/>
      <c r="J3" s="20"/>
      <c r="K3" s="20"/>
      <c r="L3" s="20">
        <v>34</v>
      </c>
      <c r="M3" s="20"/>
      <c r="N3" s="20"/>
      <c r="O3" s="20"/>
      <c r="P3" s="20"/>
      <c r="Q3" s="20">
        <v>34</v>
      </c>
      <c r="R3" s="20"/>
      <c r="S3" s="20"/>
      <c r="T3" s="20"/>
      <c r="U3" s="20"/>
      <c r="V3" s="20">
        <v>45</v>
      </c>
      <c r="W3" s="20"/>
      <c r="X3" s="20"/>
      <c r="Y3" s="20"/>
      <c r="Z3" s="20"/>
      <c r="AA3" s="20">
        <v>48</v>
      </c>
      <c r="AB3" s="20"/>
      <c r="AC3" s="20"/>
      <c r="AD3" s="20"/>
      <c r="AE3" s="20"/>
      <c r="AF3" s="20">
        <v>60</v>
      </c>
      <c r="AG3" s="20"/>
      <c r="AH3" s="20"/>
      <c r="AI3" s="20"/>
      <c r="AJ3" s="20"/>
      <c r="AK3" s="20">
        <v>76</v>
      </c>
      <c r="AL3" s="20"/>
      <c r="AM3" s="20"/>
      <c r="AN3" s="20"/>
      <c r="AO3" s="20"/>
      <c r="AP3" s="20">
        <v>89</v>
      </c>
      <c r="AQ3" s="20"/>
      <c r="AR3" s="20"/>
      <c r="AS3" s="20"/>
      <c r="AT3" s="20"/>
      <c r="AU3" s="20">
        <v>89</v>
      </c>
      <c r="AV3" s="20"/>
      <c r="AW3" s="20"/>
      <c r="AX3" s="20"/>
      <c r="AY3" s="20"/>
      <c r="AZ3" s="20">
        <v>89</v>
      </c>
      <c r="BA3" s="20"/>
      <c r="BB3" s="20"/>
      <c r="BC3" s="20"/>
      <c r="BD3" s="20"/>
    </row>
    <row r="4" s="14" customFormat="1" spans="1:56">
      <c r="A4" s="19" t="s">
        <v>94</v>
      </c>
      <c r="B4" s="20">
        <v>3</v>
      </c>
      <c r="C4" s="20"/>
      <c r="D4" s="20"/>
      <c r="E4" s="20"/>
      <c r="F4" s="20"/>
      <c r="G4" s="20">
        <v>4</v>
      </c>
      <c r="H4" s="20"/>
      <c r="I4" s="20"/>
      <c r="J4" s="20"/>
      <c r="K4" s="20"/>
      <c r="L4" s="20">
        <v>3.5</v>
      </c>
      <c r="M4" s="20"/>
      <c r="N4" s="20"/>
      <c r="O4" s="20"/>
      <c r="P4" s="20"/>
      <c r="Q4" s="20">
        <v>5</v>
      </c>
      <c r="R4" s="20"/>
      <c r="S4" s="20"/>
      <c r="T4" s="20"/>
      <c r="U4" s="20"/>
      <c r="V4" s="20">
        <v>5</v>
      </c>
      <c r="W4" s="20"/>
      <c r="X4" s="20"/>
      <c r="Y4" s="20"/>
      <c r="Z4" s="20"/>
      <c r="AA4" s="20">
        <v>4</v>
      </c>
      <c r="AB4" s="20"/>
      <c r="AC4" s="20"/>
      <c r="AD4" s="20"/>
      <c r="AE4" s="20"/>
      <c r="AF4" s="20">
        <v>5</v>
      </c>
      <c r="AG4" s="20"/>
      <c r="AH4" s="20"/>
      <c r="AI4" s="20"/>
      <c r="AJ4" s="20"/>
      <c r="AK4" s="20">
        <v>5</v>
      </c>
      <c r="AL4" s="20"/>
      <c r="AM4" s="20"/>
      <c r="AN4" s="20"/>
      <c r="AO4" s="20"/>
      <c r="AP4" s="20">
        <v>4.5</v>
      </c>
      <c r="AQ4" s="20"/>
      <c r="AR4" s="20"/>
      <c r="AS4" s="20"/>
      <c r="AT4" s="20"/>
      <c r="AU4" s="20">
        <v>5.5</v>
      </c>
      <c r="AV4" s="20"/>
      <c r="AW4" s="20"/>
      <c r="AX4" s="20"/>
      <c r="AY4" s="20"/>
      <c r="AZ4" s="20">
        <v>6</v>
      </c>
      <c r="BA4" s="20"/>
      <c r="BB4" s="20"/>
      <c r="BC4" s="20"/>
      <c r="BD4" s="20"/>
    </row>
    <row r="5" s="14" customFormat="1" spans="1:56">
      <c r="A5" s="19" t="s">
        <v>95</v>
      </c>
      <c r="B5" s="20">
        <v>304</v>
      </c>
      <c r="C5" s="20"/>
      <c r="D5" s="20"/>
      <c r="E5" s="20"/>
      <c r="F5" s="20"/>
      <c r="G5" s="20">
        <v>304</v>
      </c>
      <c r="H5" s="20"/>
      <c r="I5" s="20"/>
      <c r="J5" s="20"/>
      <c r="K5" s="20"/>
      <c r="L5" s="20">
        <v>304</v>
      </c>
      <c r="M5" s="20"/>
      <c r="N5" s="20"/>
      <c r="O5" s="20"/>
      <c r="P5" s="20"/>
      <c r="Q5" s="20">
        <v>304</v>
      </c>
      <c r="R5" s="20"/>
      <c r="S5" s="20"/>
      <c r="T5" s="20"/>
      <c r="U5" s="20"/>
      <c r="V5" s="20">
        <v>304</v>
      </c>
      <c r="W5" s="20"/>
      <c r="X5" s="20"/>
      <c r="Y5" s="20"/>
      <c r="Z5" s="20"/>
      <c r="AA5" s="20">
        <v>304</v>
      </c>
      <c r="AB5" s="20"/>
      <c r="AC5" s="20"/>
      <c r="AD5" s="20"/>
      <c r="AE5" s="20"/>
      <c r="AF5" s="20">
        <v>304</v>
      </c>
      <c r="AG5" s="20"/>
      <c r="AH5" s="20"/>
      <c r="AI5" s="20"/>
      <c r="AJ5" s="20"/>
      <c r="AK5" s="20">
        <v>304</v>
      </c>
      <c r="AL5" s="20"/>
      <c r="AM5" s="20"/>
      <c r="AN5" s="20"/>
      <c r="AO5" s="20"/>
      <c r="AP5" s="20">
        <v>304</v>
      </c>
      <c r="AQ5" s="20"/>
      <c r="AR5" s="20"/>
      <c r="AS5" s="20"/>
      <c r="AT5" s="20"/>
      <c r="AU5" s="20">
        <v>304</v>
      </c>
      <c r="AV5" s="20"/>
      <c r="AW5" s="20"/>
      <c r="AX5" s="20"/>
      <c r="AY5" s="20"/>
      <c r="AZ5" s="20">
        <v>304</v>
      </c>
      <c r="BA5" s="20"/>
      <c r="BB5" s="20"/>
      <c r="BC5" s="20"/>
      <c r="BD5" s="20"/>
    </row>
    <row r="6" s="14" customFormat="1" spans="1:56">
      <c r="A6" s="19" t="s">
        <v>96</v>
      </c>
      <c r="B6" s="20">
        <f>IF(B4&lt;B3/4,0.4,(B3-B4*2+2*B9)/(B3+(B3-B4*2)+2*B9))</f>
        <v>0.4</v>
      </c>
      <c r="C6" s="20"/>
      <c r="D6" s="20"/>
      <c r="E6" s="20"/>
      <c r="F6" s="20"/>
      <c r="G6" s="20">
        <f t="shared" ref="G6" si="0">IF(G4&lt;G3/4,0.4,(G3-G4*2+2*G9)/(G3+(G3-G4*2)+2*G9))</f>
        <v>0.4</v>
      </c>
      <c r="H6" s="20"/>
      <c r="I6" s="20"/>
      <c r="J6" s="20"/>
      <c r="K6" s="20"/>
      <c r="L6" s="20">
        <f t="shared" ref="L6" si="1">IF(L4&lt;L3/4,0.4,(L3-L4*2+2*L9)/(L3+(L3-L4*2)+2*L9))</f>
        <v>0.4</v>
      </c>
      <c r="M6" s="20"/>
      <c r="N6" s="20"/>
      <c r="O6" s="20"/>
      <c r="P6" s="20"/>
      <c r="Q6" s="20">
        <f t="shared" ref="Q6" si="2">IF(Q4&lt;Q3/4,0.4,(Q3-Q4*2+2*Q9)/(Q3+(Q3-Q4*2)+2*Q9))</f>
        <v>0.4</v>
      </c>
      <c r="R6" s="20"/>
      <c r="S6" s="20"/>
      <c r="T6" s="20"/>
      <c r="U6" s="20"/>
      <c r="V6" s="20">
        <f t="shared" ref="V6" si="3">IF(V4&lt;V3/4,0.4,(V3-V4*2+2*V9)/(V3+(V3-V4*2)+2*V9))</f>
        <v>0.4</v>
      </c>
      <c r="W6" s="20"/>
      <c r="X6" s="20"/>
      <c r="Y6" s="20"/>
      <c r="Z6" s="20"/>
      <c r="AA6" s="20">
        <f t="shared" ref="AA6" si="4">IF(AA4&lt;AA3/4,0.4,(AA3-AA4*2+2*AA9)/(AA3+(AA3-AA4*2)+2*AA9))</f>
        <v>0.4</v>
      </c>
      <c r="AB6" s="20"/>
      <c r="AC6" s="20"/>
      <c r="AD6" s="20"/>
      <c r="AE6" s="20"/>
      <c r="AF6" s="20">
        <f t="shared" ref="AF6" si="5">IF(AF4&lt;AF3/4,0.4,(AF3-AF4*2+2*AF9)/(AF3+(AF3-AF4*2)+2*AF9))</f>
        <v>0.4</v>
      </c>
      <c r="AG6" s="20"/>
      <c r="AH6" s="20"/>
      <c r="AI6" s="20"/>
      <c r="AJ6" s="20"/>
      <c r="AK6" s="20">
        <f t="shared" ref="AK6" si="6">IF(AK4&lt;AK3/4,0.4,(AK3-AK4*2+2*AK9)/(AK3+(AK3-AK4*2)+2*AK9))</f>
        <v>0.4</v>
      </c>
      <c r="AL6" s="20"/>
      <c r="AM6" s="20"/>
      <c r="AN6" s="20"/>
      <c r="AO6" s="20"/>
      <c r="AP6" s="20">
        <f t="shared" ref="AP6" si="7">IF(AP4&lt;AP3/4,0.4,(AP3-AP4*2+2*AP9)/(AP3+(AP3-AP4*2)+2*AP9))</f>
        <v>0.4</v>
      </c>
      <c r="AQ6" s="20"/>
      <c r="AR6" s="20"/>
      <c r="AS6" s="20"/>
      <c r="AT6" s="20"/>
      <c r="AU6" s="20">
        <f>IF(AU4&lt;AU3/4,0.4,(AU3-AU4*2+2*AU9)/(AU3+(AU3-AU4*2)+2*AU9))</f>
        <v>0.4</v>
      </c>
      <c r="AV6" s="20"/>
      <c r="AW6" s="20"/>
      <c r="AX6" s="20"/>
      <c r="AY6" s="20"/>
      <c r="AZ6" s="20">
        <f t="shared" ref="AZ6" si="8">IF(AZ4&lt;AZ3/4,0.4,(AZ3-AZ4*2+2*AZ9)/(AZ3+(AZ3-AZ4*2)+2*AZ9))</f>
        <v>0.4</v>
      </c>
      <c r="BA6" s="20"/>
      <c r="BB6" s="20"/>
      <c r="BC6" s="20"/>
      <c r="BD6" s="20"/>
    </row>
    <row r="7" s="14" customFormat="1" spans="1:56">
      <c r="A7" s="19" t="s">
        <v>97</v>
      </c>
      <c r="B7" s="20">
        <v>0</v>
      </c>
      <c r="C7" s="20"/>
      <c r="D7" s="20"/>
      <c r="E7" s="20"/>
      <c r="F7" s="20"/>
      <c r="G7" s="20">
        <v>0</v>
      </c>
      <c r="H7" s="20"/>
      <c r="I7" s="20"/>
      <c r="J7" s="20"/>
      <c r="K7" s="20"/>
      <c r="L7" s="20">
        <v>0</v>
      </c>
      <c r="M7" s="20"/>
      <c r="N7" s="20"/>
      <c r="O7" s="20"/>
      <c r="P7" s="20"/>
      <c r="Q7" s="20">
        <v>0</v>
      </c>
      <c r="R7" s="20"/>
      <c r="S7" s="20"/>
      <c r="T7" s="20"/>
      <c r="U7" s="20"/>
      <c r="V7" s="20">
        <v>0</v>
      </c>
      <c r="W7" s="20"/>
      <c r="X7" s="20"/>
      <c r="Y7" s="20"/>
      <c r="Z7" s="20"/>
      <c r="AA7" s="20">
        <v>0</v>
      </c>
      <c r="AB7" s="20"/>
      <c r="AC7" s="20"/>
      <c r="AD7" s="20"/>
      <c r="AE7" s="20"/>
      <c r="AF7" s="20">
        <v>0</v>
      </c>
      <c r="AG7" s="20"/>
      <c r="AH7" s="20"/>
      <c r="AI7" s="20"/>
      <c r="AJ7" s="20"/>
      <c r="AK7" s="20">
        <v>0</v>
      </c>
      <c r="AL7" s="20"/>
      <c r="AM7" s="20"/>
      <c r="AN7" s="20"/>
      <c r="AO7" s="20"/>
      <c r="AP7" s="20">
        <v>0</v>
      </c>
      <c r="AQ7" s="20"/>
      <c r="AR7" s="20"/>
      <c r="AS7" s="20"/>
      <c r="AT7" s="20"/>
      <c r="AU7" s="20">
        <v>0</v>
      </c>
      <c r="AV7" s="20"/>
      <c r="AW7" s="20"/>
      <c r="AX7" s="20"/>
      <c r="AY7" s="20"/>
      <c r="AZ7" s="20">
        <v>0</v>
      </c>
      <c r="BA7" s="20"/>
      <c r="BB7" s="20"/>
      <c r="BC7" s="20"/>
      <c r="BD7" s="20"/>
    </row>
    <row r="8" s="14" customFormat="1" spans="1:56">
      <c r="A8" s="19" t="s">
        <v>98</v>
      </c>
      <c r="B8" s="20">
        <f>B4*0.125</f>
        <v>0.375</v>
      </c>
      <c r="C8" s="20"/>
      <c r="D8" s="20"/>
      <c r="E8" s="20"/>
      <c r="F8" s="20"/>
      <c r="G8" s="20">
        <f>G4*0.125</f>
        <v>0.5</v>
      </c>
      <c r="H8" s="20"/>
      <c r="I8" s="20"/>
      <c r="J8" s="20"/>
      <c r="K8" s="20"/>
      <c r="L8" s="20">
        <f>L4*0.125</f>
        <v>0.4375</v>
      </c>
      <c r="M8" s="20"/>
      <c r="N8" s="20"/>
      <c r="O8" s="20"/>
      <c r="P8" s="20"/>
      <c r="Q8" s="20">
        <f>Q4*0.125</f>
        <v>0.625</v>
      </c>
      <c r="R8" s="20"/>
      <c r="S8" s="20"/>
      <c r="T8" s="20"/>
      <c r="U8" s="20"/>
      <c r="V8" s="20">
        <f>V4*0.125</f>
        <v>0.625</v>
      </c>
      <c r="W8" s="20"/>
      <c r="X8" s="20"/>
      <c r="Y8" s="20"/>
      <c r="Z8" s="20"/>
      <c r="AA8" s="20">
        <f>AA4*0.125</f>
        <v>0.5</v>
      </c>
      <c r="AB8" s="20"/>
      <c r="AC8" s="20"/>
      <c r="AD8" s="20"/>
      <c r="AE8" s="20"/>
      <c r="AF8" s="20">
        <f>AF4*0.125</f>
        <v>0.625</v>
      </c>
      <c r="AG8" s="20"/>
      <c r="AH8" s="20"/>
      <c r="AI8" s="20"/>
      <c r="AJ8" s="20"/>
      <c r="AK8" s="20">
        <f>AK4*0.125</f>
        <v>0.625</v>
      </c>
      <c r="AL8" s="20"/>
      <c r="AM8" s="20"/>
      <c r="AN8" s="20"/>
      <c r="AO8" s="20"/>
      <c r="AP8" s="20">
        <f>AP4*0.125</f>
        <v>0.5625</v>
      </c>
      <c r="AQ8" s="20"/>
      <c r="AR8" s="20"/>
      <c r="AS8" s="20"/>
      <c r="AT8" s="20"/>
      <c r="AU8" s="20">
        <f>AU4*0.125</f>
        <v>0.6875</v>
      </c>
      <c r="AV8" s="20"/>
      <c r="AW8" s="20"/>
      <c r="AX8" s="20"/>
      <c r="AY8" s="20"/>
      <c r="AZ8" s="20">
        <f>AZ4*0.125</f>
        <v>0.75</v>
      </c>
      <c r="BA8" s="20"/>
      <c r="BB8" s="20"/>
      <c r="BC8" s="20"/>
      <c r="BD8" s="20"/>
    </row>
    <row r="9" s="14" customFormat="1" spans="1:56">
      <c r="A9" s="19" t="s">
        <v>99</v>
      </c>
      <c r="B9" s="21">
        <v>0</v>
      </c>
      <c r="C9" s="22"/>
      <c r="D9" s="22"/>
      <c r="E9" s="22"/>
      <c r="F9" s="23"/>
      <c r="G9" s="21">
        <v>0</v>
      </c>
      <c r="H9" s="22"/>
      <c r="I9" s="22"/>
      <c r="J9" s="22"/>
      <c r="K9" s="23"/>
      <c r="L9" s="21">
        <v>0</v>
      </c>
      <c r="M9" s="22"/>
      <c r="N9" s="22"/>
      <c r="O9" s="22"/>
      <c r="P9" s="23"/>
      <c r="Q9" s="21">
        <v>0</v>
      </c>
      <c r="R9" s="22"/>
      <c r="S9" s="22"/>
      <c r="T9" s="22"/>
      <c r="U9" s="23"/>
      <c r="V9" s="21">
        <v>0</v>
      </c>
      <c r="W9" s="22"/>
      <c r="X9" s="22"/>
      <c r="Y9" s="22"/>
      <c r="Z9" s="23"/>
      <c r="AA9" s="21">
        <v>0</v>
      </c>
      <c r="AB9" s="22"/>
      <c r="AC9" s="22"/>
      <c r="AD9" s="22"/>
      <c r="AE9" s="23"/>
      <c r="AF9" s="21">
        <v>0</v>
      </c>
      <c r="AG9" s="22"/>
      <c r="AH9" s="22"/>
      <c r="AI9" s="22"/>
      <c r="AJ9" s="23"/>
      <c r="AK9" s="21">
        <v>0</v>
      </c>
      <c r="AL9" s="22"/>
      <c r="AM9" s="22"/>
      <c r="AN9" s="22"/>
      <c r="AO9" s="23"/>
      <c r="AP9" s="21">
        <v>0</v>
      </c>
      <c r="AQ9" s="22"/>
      <c r="AR9" s="22"/>
      <c r="AS9" s="22"/>
      <c r="AT9" s="23"/>
      <c r="AU9" s="21">
        <v>0</v>
      </c>
      <c r="AV9" s="22"/>
      <c r="AW9" s="22"/>
      <c r="AX9" s="22"/>
      <c r="AY9" s="23"/>
      <c r="AZ9" s="21">
        <v>0</v>
      </c>
      <c r="BA9" s="22"/>
      <c r="BB9" s="22"/>
      <c r="BC9" s="22"/>
      <c r="BD9" s="23"/>
    </row>
    <row r="10" s="14" customFormat="1" spans="1:56">
      <c r="A10" s="19" t="s">
        <v>100</v>
      </c>
      <c r="B10" s="20">
        <f>B4-B7-B8</f>
        <v>2.625</v>
      </c>
      <c r="C10" s="20"/>
      <c r="D10" s="20"/>
      <c r="E10" s="20"/>
      <c r="F10" s="20"/>
      <c r="G10" s="20">
        <f>G4-G7-G8</f>
        <v>3.5</v>
      </c>
      <c r="H10" s="20"/>
      <c r="I10" s="20"/>
      <c r="J10" s="20"/>
      <c r="K10" s="20"/>
      <c r="L10" s="20">
        <f>L4-L7-L8</f>
        <v>3.0625</v>
      </c>
      <c r="M10" s="20"/>
      <c r="N10" s="20"/>
      <c r="O10" s="20"/>
      <c r="P10" s="20"/>
      <c r="Q10" s="20">
        <f>Q4-Q7-Q8</f>
        <v>4.375</v>
      </c>
      <c r="R10" s="20"/>
      <c r="S10" s="20"/>
      <c r="T10" s="20"/>
      <c r="U10" s="20"/>
      <c r="V10" s="20">
        <f>V4-V7-V8</f>
        <v>4.375</v>
      </c>
      <c r="W10" s="20"/>
      <c r="X10" s="20"/>
      <c r="Y10" s="20"/>
      <c r="Z10" s="20"/>
      <c r="AA10" s="20">
        <f>AA4-AA7-AA8</f>
        <v>3.5</v>
      </c>
      <c r="AB10" s="20"/>
      <c r="AC10" s="20"/>
      <c r="AD10" s="20"/>
      <c r="AE10" s="20"/>
      <c r="AF10" s="20">
        <f>AF4-AF7-AF8</f>
        <v>4.375</v>
      </c>
      <c r="AG10" s="20"/>
      <c r="AH10" s="20"/>
      <c r="AI10" s="20"/>
      <c r="AJ10" s="20"/>
      <c r="AK10" s="20">
        <f>AK4-AK7-AK8</f>
        <v>4.375</v>
      </c>
      <c r="AL10" s="20"/>
      <c r="AM10" s="20"/>
      <c r="AN10" s="20"/>
      <c r="AO10" s="20"/>
      <c r="AP10" s="20">
        <f>AP4-AP7-AP8</f>
        <v>3.9375</v>
      </c>
      <c r="AQ10" s="20"/>
      <c r="AR10" s="20"/>
      <c r="AS10" s="20"/>
      <c r="AT10" s="20"/>
      <c r="AU10" s="20">
        <f>AU4-AU7-AU8</f>
        <v>4.8125</v>
      </c>
      <c r="AV10" s="20"/>
      <c r="AW10" s="20"/>
      <c r="AX10" s="20"/>
      <c r="AY10" s="20"/>
      <c r="AZ10" s="20">
        <f>AZ4-AZ7-AZ8</f>
        <v>5.25</v>
      </c>
      <c r="BA10" s="20"/>
      <c r="BB10" s="20"/>
      <c r="BC10" s="20"/>
      <c r="BD10" s="20"/>
    </row>
    <row r="11" s="14" customFormat="1" spans="1:56">
      <c r="A11" s="19" t="s">
        <v>101</v>
      </c>
      <c r="B11" s="21">
        <f>(4*(3*B3/B3)-1)/(4*(3*B3/B3)-2)</f>
        <v>1.1</v>
      </c>
      <c r="C11" s="22"/>
      <c r="D11" s="22"/>
      <c r="E11" s="22"/>
      <c r="F11" s="23"/>
      <c r="G11" s="21">
        <f>(4*(3*G3/G3)-1)/(4*(3*G3/G3)-2)</f>
        <v>1.1</v>
      </c>
      <c r="H11" s="22"/>
      <c r="I11" s="22"/>
      <c r="J11" s="22"/>
      <c r="K11" s="23"/>
      <c r="L11" s="21">
        <f>(4*(3*L3/L3)-1)/(4*(3*L3/L3)-2)</f>
        <v>1.1</v>
      </c>
      <c r="M11" s="22"/>
      <c r="N11" s="22"/>
      <c r="O11" s="22"/>
      <c r="P11" s="23"/>
      <c r="Q11" s="21">
        <f>(4*(3*Q3/Q3)-1)/(4*(3*Q3/Q3)-2)</f>
        <v>1.1</v>
      </c>
      <c r="R11" s="22"/>
      <c r="S11" s="22"/>
      <c r="T11" s="22"/>
      <c r="U11" s="23"/>
      <c r="V11" s="21">
        <f>(4*(3*V3/V3)-1)/(4*(3*V3/V3)-2)</f>
        <v>1.1</v>
      </c>
      <c r="W11" s="22"/>
      <c r="X11" s="22"/>
      <c r="Y11" s="22"/>
      <c r="Z11" s="23"/>
      <c r="AA11" s="21">
        <f>(4*(3*AA3/AA3)-1)/(4*(3*AA3/AA3)-2)</f>
        <v>1.1</v>
      </c>
      <c r="AB11" s="22"/>
      <c r="AC11" s="22"/>
      <c r="AD11" s="22"/>
      <c r="AE11" s="23"/>
      <c r="AF11" s="21">
        <f>(4*(3*AF3/AF3)-1)/(4*(3*AF3/AF3)-2)</f>
        <v>1.1</v>
      </c>
      <c r="AG11" s="22"/>
      <c r="AH11" s="22"/>
      <c r="AI11" s="22"/>
      <c r="AJ11" s="23"/>
      <c r="AK11" s="21">
        <f>(4*(3*AK3/AK3)-1)/(4*(3*AK3/AK3)-2)</f>
        <v>1.1</v>
      </c>
      <c r="AL11" s="22"/>
      <c r="AM11" s="22"/>
      <c r="AN11" s="22"/>
      <c r="AO11" s="23"/>
      <c r="AP11" s="21">
        <f>(4*(3*AP3/AP3)-1)/(4*(3*AP3/AP3)-2)</f>
        <v>1.1</v>
      </c>
      <c r="AQ11" s="22"/>
      <c r="AR11" s="22"/>
      <c r="AS11" s="22"/>
      <c r="AT11" s="23"/>
      <c r="AU11" s="21">
        <f>(4*(3*AU3/AU3)-1)/(4*(3*AU3/AU3)-2)</f>
        <v>1.1</v>
      </c>
      <c r="AV11" s="22"/>
      <c r="AW11" s="22"/>
      <c r="AX11" s="22"/>
      <c r="AY11" s="23"/>
      <c r="AZ11" s="21">
        <f>(4*(3*AZ3/AZ3)-1)/(4*(3*AZ3/AZ3)-2)</f>
        <v>1.1</v>
      </c>
      <c r="BA11" s="22"/>
      <c r="BB11" s="22"/>
      <c r="BC11" s="22"/>
      <c r="BD11" s="23"/>
    </row>
    <row r="12" s="14" customFormat="1" spans="1:56">
      <c r="A12" s="19" t="s">
        <v>102</v>
      </c>
      <c r="B12" s="21">
        <f>(4*(3*B4/B4)+1)/(4*(3*B4/B4)+2)</f>
        <v>0.928571428571429</v>
      </c>
      <c r="C12" s="22"/>
      <c r="D12" s="22"/>
      <c r="E12" s="22"/>
      <c r="F12" s="23"/>
      <c r="G12" s="21">
        <f>(4*(3*G4/G4)+1)/(4*(3*G4/G4)+2)</f>
        <v>0.928571428571429</v>
      </c>
      <c r="H12" s="22"/>
      <c r="I12" s="22"/>
      <c r="J12" s="22"/>
      <c r="K12" s="23"/>
      <c r="L12" s="21">
        <f>(4*(3*L4/L4)+1)/(4*(3*L4/L4)+2)</f>
        <v>0.928571428571429</v>
      </c>
      <c r="M12" s="22"/>
      <c r="N12" s="22"/>
      <c r="O12" s="22"/>
      <c r="P12" s="23"/>
      <c r="Q12" s="21">
        <f>(4*(3*Q4/Q4)+1)/(4*(3*Q4/Q4)+2)</f>
        <v>0.928571428571429</v>
      </c>
      <c r="R12" s="22"/>
      <c r="S12" s="22"/>
      <c r="T12" s="22"/>
      <c r="U12" s="23"/>
      <c r="V12" s="21">
        <f>(4*(3*V4/V4)+1)/(4*(3*V4/V4)+2)</f>
        <v>0.928571428571429</v>
      </c>
      <c r="W12" s="22"/>
      <c r="X12" s="22"/>
      <c r="Y12" s="22"/>
      <c r="Z12" s="23"/>
      <c r="AA12" s="21">
        <f>(4*(3*AA4/AA4)+1)/(4*(3*AA4/AA4)+2)</f>
        <v>0.928571428571429</v>
      </c>
      <c r="AB12" s="22"/>
      <c r="AC12" s="22"/>
      <c r="AD12" s="22"/>
      <c r="AE12" s="23"/>
      <c r="AF12" s="21">
        <f>(4*(3*AF4/AF4)+1)/(4*(3*AF4/AF4)+2)</f>
        <v>0.928571428571429</v>
      </c>
      <c r="AG12" s="22"/>
      <c r="AH12" s="22"/>
      <c r="AI12" s="22"/>
      <c r="AJ12" s="23"/>
      <c r="AK12" s="21">
        <f>(4*(3*AK4/AK4)+1)/(4*(3*AK4/AK4)+2)</f>
        <v>0.928571428571429</v>
      </c>
      <c r="AL12" s="22"/>
      <c r="AM12" s="22"/>
      <c r="AN12" s="22"/>
      <c r="AO12" s="23"/>
      <c r="AP12" s="21">
        <f>(4*(3*AP4/AP4)+1)/(4*(3*AP4/AP4)+2)</f>
        <v>0.928571428571429</v>
      </c>
      <c r="AQ12" s="22"/>
      <c r="AR12" s="22"/>
      <c r="AS12" s="22"/>
      <c r="AT12" s="23"/>
      <c r="AU12" s="21">
        <f>(4*(3*AU4/AU4)+1)/(4*(3*AU4/AU4)+2)</f>
        <v>0.928571428571429</v>
      </c>
      <c r="AV12" s="22"/>
      <c r="AW12" s="22"/>
      <c r="AX12" s="22"/>
      <c r="AY12" s="23"/>
      <c r="AZ12" s="21">
        <f>(4*(3*AZ4/AZ4)+1)/(4*(3*AZ4/AZ4)+2)</f>
        <v>0.928571428571429</v>
      </c>
      <c r="BA12" s="22"/>
      <c r="BB12" s="22"/>
      <c r="BC12" s="22"/>
      <c r="BD12" s="23"/>
    </row>
    <row r="13" s="14" customFormat="1" spans="1:56">
      <c r="A13" s="19" t="s">
        <v>29</v>
      </c>
      <c r="B13" s="20">
        <v>40</v>
      </c>
      <c r="C13" s="20">
        <v>65</v>
      </c>
      <c r="D13" s="20">
        <v>100</v>
      </c>
      <c r="E13" s="20">
        <v>150</v>
      </c>
      <c r="F13" s="20">
        <v>200</v>
      </c>
      <c r="G13" s="20">
        <v>40</v>
      </c>
      <c r="H13" s="20">
        <v>65</v>
      </c>
      <c r="I13" s="20">
        <v>100</v>
      </c>
      <c r="J13" s="20">
        <v>150</v>
      </c>
      <c r="K13" s="20">
        <v>200</v>
      </c>
      <c r="L13" s="20">
        <v>40</v>
      </c>
      <c r="M13" s="20">
        <v>65</v>
      </c>
      <c r="N13" s="20">
        <v>100</v>
      </c>
      <c r="O13" s="20">
        <v>150</v>
      </c>
      <c r="P13" s="20">
        <v>200</v>
      </c>
      <c r="Q13" s="20">
        <v>40</v>
      </c>
      <c r="R13" s="20">
        <v>65</v>
      </c>
      <c r="S13" s="20">
        <v>100</v>
      </c>
      <c r="T13" s="20">
        <v>150</v>
      </c>
      <c r="U13" s="20">
        <v>200</v>
      </c>
      <c r="V13" s="20">
        <v>40</v>
      </c>
      <c r="W13" s="20">
        <v>65</v>
      </c>
      <c r="X13" s="20">
        <v>100</v>
      </c>
      <c r="Y13" s="20">
        <v>150</v>
      </c>
      <c r="Z13" s="20">
        <v>200</v>
      </c>
      <c r="AA13" s="20">
        <v>40</v>
      </c>
      <c r="AB13" s="20">
        <v>65</v>
      </c>
      <c r="AC13" s="20">
        <v>100</v>
      </c>
      <c r="AD13" s="20">
        <v>150</v>
      </c>
      <c r="AE13" s="20">
        <v>200</v>
      </c>
      <c r="AF13" s="20">
        <v>40</v>
      </c>
      <c r="AG13" s="20">
        <v>65</v>
      </c>
      <c r="AH13" s="20">
        <v>100</v>
      </c>
      <c r="AI13" s="20">
        <v>150</v>
      </c>
      <c r="AJ13" s="20">
        <v>200</v>
      </c>
      <c r="AK13" s="20">
        <v>40</v>
      </c>
      <c r="AL13" s="20">
        <v>65</v>
      </c>
      <c r="AM13" s="20">
        <v>100</v>
      </c>
      <c r="AN13" s="20">
        <v>150</v>
      </c>
      <c r="AO13" s="20">
        <v>200</v>
      </c>
      <c r="AP13" s="20">
        <v>40</v>
      </c>
      <c r="AQ13" s="20">
        <v>65</v>
      </c>
      <c r="AR13" s="20">
        <v>100</v>
      </c>
      <c r="AS13" s="20">
        <v>150</v>
      </c>
      <c r="AT13" s="20">
        <v>200</v>
      </c>
      <c r="AU13" s="20">
        <v>40</v>
      </c>
      <c r="AV13" s="20">
        <v>65</v>
      </c>
      <c r="AW13" s="20">
        <v>100</v>
      </c>
      <c r="AX13" s="20">
        <v>150</v>
      </c>
      <c r="AY13" s="20">
        <v>200</v>
      </c>
      <c r="AZ13" s="20">
        <v>40</v>
      </c>
      <c r="BA13" s="20">
        <v>65</v>
      </c>
      <c r="BB13" s="20">
        <v>100</v>
      </c>
      <c r="BC13" s="20">
        <v>150</v>
      </c>
      <c r="BD13" s="20">
        <v>200</v>
      </c>
    </row>
    <row r="14" s="14" customFormat="1" spans="1:56">
      <c r="A14" s="19" t="s">
        <v>103</v>
      </c>
      <c r="B14" s="20">
        <v>138</v>
      </c>
      <c r="C14" s="20">
        <v>138</v>
      </c>
      <c r="D14" s="20">
        <v>138</v>
      </c>
      <c r="E14" s="20">
        <v>138</v>
      </c>
      <c r="F14" s="20">
        <v>129</v>
      </c>
      <c r="G14" s="20">
        <v>138</v>
      </c>
      <c r="H14" s="20">
        <v>138</v>
      </c>
      <c r="I14" s="20">
        <v>138</v>
      </c>
      <c r="J14" s="20">
        <v>138</v>
      </c>
      <c r="K14" s="20">
        <v>129</v>
      </c>
      <c r="L14" s="20">
        <v>138</v>
      </c>
      <c r="M14" s="20">
        <v>138</v>
      </c>
      <c r="N14" s="20">
        <v>138</v>
      </c>
      <c r="O14" s="20">
        <v>138</v>
      </c>
      <c r="P14" s="20">
        <v>129</v>
      </c>
      <c r="Q14" s="20">
        <v>138</v>
      </c>
      <c r="R14" s="20">
        <v>138</v>
      </c>
      <c r="S14" s="20">
        <v>138</v>
      </c>
      <c r="T14" s="20">
        <v>138</v>
      </c>
      <c r="U14" s="20">
        <v>129</v>
      </c>
      <c r="V14" s="20">
        <v>138</v>
      </c>
      <c r="W14" s="20">
        <v>138</v>
      </c>
      <c r="X14" s="20">
        <v>138</v>
      </c>
      <c r="Y14" s="20">
        <v>138</v>
      </c>
      <c r="Z14" s="20">
        <v>129</v>
      </c>
      <c r="AA14" s="20">
        <v>138</v>
      </c>
      <c r="AB14" s="20">
        <v>138</v>
      </c>
      <c r="AC14" s="20">
        <v>138</v>
      </c>
      <c r="AD14" s="20">
        <v>138</v>
      </c>
      <c r="AE14" s="20">
        <v>129</v>
      </c>
      <c r="AF14" s="20">
        <v>138</v>
      </c>
      <c r="AG14" s="20">
        <v>138</v>
      </c>
      <c r="AH14" s="20">
        <v>138</v>
      </c>
      <c r="AI14" s="20">
        <v>138</v>
      </c>
      <c r="AJ14" s="20">
        <v>129</v>
      </c>
      <c r="AK14" s="20">
        <v>138</v>
      </c>
      <c r="AL14" s="20">
        <v>138</v>
      </c>
      <c r="AM14" s="20">
        <v>138</v>
      </c>
      <c r="AN14" s="20">
        <v>138</v>
      </c>
      <c r="AO14" s="20">
        <v>129</v>
      </c>
      <c r="AP14" s="20">
        <v>138</v>
      </c>
      <c r="AQ14" s="20">
        <v>138</v>
      </c>
      <c r="AR14" s="20">
        <v>138</v>
      </c>
      <c r="AS14" s="20">
        <v>138</v>
      </c>
      <c r="AT14" s="20">
        <v>129</v>
      </c>
      <c r="AU14" s="20">
        <v>138</v>
      </c>
      <c r="AV14" s="20">
        <v>138</v>
      </c>
      <c r="AW14" s="20">
        <v>138</v>
      </c>
      <c r="AX14" s="20">
        <v>138</v>
      </c>
      <c r="AY14" s="20">
        <v>129</v>
      </c>
      <c r="AZ14" s="20">
        <v>138</v>
      </c>
      <c r="BA14" s="20">
        <v>138</v>
      </c>
      <c r="BB14" s="20">
        <v>138</v>
      </c>
      <c r="BC14" s="20">
        <v>138</v>
      </c>
      <c r="BD14" s="20">
        <v>129</v>
      </c>
    </row>
    <row r="15" s="15" customFormat="1" spans="1:56">
      <c r="A15" s="24" t="s">
        <v>104</v>
      </c>
      <c r="B15" s="25">
        <f>(2*B10*B14)/(B3-2*B10*B6)</f>
        <v>29.0963855421687</v>
      </c>
      <c r="C15" s="25">
        <f>(2*B10*C14)/(B3-2*B10*B6)</f>
        <v>29.0963855421687</v>
      </c>
      <c r="D15" s="25">
        <f>(2*B10*D14)/(B3-2*B10*B6)</f>
        <v>29.0963855421687</v>
      </c>
      <c r="E15" s="25">
        <f>(2*B10*E14)/(B3-2*B10*B6)</f>
        <v>29.0963855421687</v>
      </c>
      <c r="F15" s="25">
        <f>(2*B10*F14)/(B3-2*B10*B6)</f>
        <v>27.1987951807229</v>
      </c>
      <c r="G15" s="25">
        <f>(2*G10*G14)/(G3-2*G10*G6)</f>
        <v>39.9173553719008</v>
      </c>
      <c r="H15" s="25">
        <f>(2*G10*H14)/(G3-2*G10*G6)</f>
        <v>39.9173553719008</v>
      </c>
      <c r="I15" s="25">
        <f>(2*G10*I14)/(G3-2*G10*G6)</f>
        <v>39.9173553719008</v>
      </c>
      <c r="J15" s="25">
        <f>(2*G10*J14)/(G3-2*G10*G6)</f>
        <v>39.9173553719008</v>
      </c>
      <c r="K15" s="25">
        <f>(2*G10*K14)/(G3-2*G10*G6)</f>
        <v>37.3140495867769</v>
      </c>
      <c r="L15" s="25">
        <f>(2*L10*L14)/(L3-2*L10*L6)</f>
        <v>26.7908082408875</v>
      </c>
      <c r="M15" s="25">
        <f>(2*L10*M14)/(L3-2*L10*L6)</f>
        <v>26.7908082408875</v>
      </c>
      <c r="N15" s="25">
        <f>(2*L10*N14)/(L3-2*L10*L6)</f>
        <v>26.7908082408875</v>
      </c>
      <c r="O15" s="25">
        <f>(2*L10*O14)/(L3-2*L10*L6)</f>
        <v>26.7908082408875</v>
      </c>
      <c r="P15" s="25">
        <f>(2*L10*P14)/(L3-2*L10*L6)</f>
        <v>25.0435816164818</v>
      </c>
      <c r="Q15" s="25">
        <f>(2*Q10*Q14)/(Q3-2*Q10*Q6)</f>
        <v>39.5901639344262</v>
      </c>
      <c r="R15" s="25">
        <f>(2*Q10*R14)/(Q3-2*Q10*Q6)</f>
        <v>39.5901639344262</v>
      </c>
      <c r="S15" s="25">
        <f>(2*Q10*S14)/(Q3-2*Q10*Q6)</f>
        <v>39.5901639344262</v>
      </c>
      <c r="T15" s="25">
        <f>(2*Q10*T14)/(Q3-2*Q10*Q6)</f>
        <v>39.5901639344262</v>
      </c>
      <c r="U15" s="25">
        <f>(2*Q10*U14)/(Q3-2*Q10*Q6)</f>
        <v>37.0081967213115</v>
      </c>
      <c r="V15" s="25">
        <f>(2*V10*V14)/(V3-2*V10*V6)</f>
        <v>29.0963855421687</v>
      </c>
      <c r="W15" s="25">
        <f>(2*V10*W14)/(V3-2*V10*V6)</f>
        <v>29.0963855421687</v>
      </c>
      <c r="X15" s="25">
        <f>(2*V10*X14)/(V3-2*V10*V6)</f>
        <v>29.0963855421687</v>
      </c>
      <c r="Y15" s="25">
        <f>(2*V10*Y14)/(V3-2*V10*V6)</f>
        <v>29.0963855421687</v>
      </c>
      <c r="Z15" s="25">
        <f>(2*V10*Z14)/(V3-2*V10*V6)</f>
        <v>27.1987951807229</v>
      </c>
      <c r="AA15" s="25">
        <f>(2*AA10*AA14)/(AA3-2*AA10*AA6)</f>
        <v>21.3716814159292</v>
      </c>
      <c r="AB15" s="25">
        <f>(2*AA10*AB14)/(AA3-2*AA10*AA6)</f>
        <v>21.3716814159292</v>
      </c>
      <c r="AC15" s="25">
        <f>(2*AA10*AC14)/(AA3-2*AA10*AA6)</f>
        <v>21.3716814159292</v>
      </c>
      <c r="AD15" s="25">
        <f>(2*AA10*AD14)/(AA3-2*AA10*AA6)</f>
        <v>21.3716814159292</v>
      </c>
      <c r="AE15" s="25">
        <f>(2*AA10*AE14)/(AA3-2*AA10*AA6)</f>
        <v>19.9778761061947</v>
      </c>
      <c r="AF15" s="25">
        <f>(2*AF10*AF14)/(AF3-2*AF10*AF6)</f>
        <v>21.3716814159292</v>
      </c>
      <c r="AG15" s="25">
        <f>(2*AF10*AG14)/(AF3-2*AF10*AF6)</f>
        <v>21.3716814159292</v>
      </c>
      <c r="AH15" s="25">
        <f>(2*AF10*AH14)/(AF3-2*AF10*AF6)</f>
        <v>21.3716814159292</v>
      </c>
      <c r="AI15" s="25">
        <f>(2*AF10*AI14)/(AF3-2*AF10*AF6)</f>
        <v>21.3716814159292</v>
      </c>
      <c r="AJ15" s="25">
        <f>(2*AF10*AJ14)/(AF3-2*AF10*AF6)</f>
        <v>19.9778761061947</v>
      </c>
      <c r="AK15" s="25">
        <f>(2*AK10*AK14)/(AK3-2*AK10*AK6)</f>
        <v>16.6551724137931</v>
      </c>
      <c r="AL15" s="25">
        <f>(2*AK10*AL14)/(AK3-2*AK10*AK6)</f>
        <v>16.6551724137931</v>
      </c>
      <c r="AM15" s="25">
        <f>(2*AK10*AM14)/(AK3-2*AK10*AK6)</f>
        <v>16.6551724137931</v>
      </c>
      <c r="AN15" s="25">
        <f>(2*AK10*AN14)/(AK3-2*AK10*AK6)</f>
        <v>16.6551724137931</v>
      </c>
      <c r="AO15" s="25">
        <f>(2*AK10*AO14)/(AK3-2*AK10*AK6)</f>
        <v>15.5689655172414</v>
      </c>
      <c r="AP15" s="25">
        <f>(2*AP10*AP14)/(AP3-2*AP10*AP6)</f>
        <v>12.6587070471753</v>
      </c>
      <c r="AQ15" s="25">
        <f>(2*AP10*AQ14)/(AP3-2*AP10*AP6)</f>
        <v>12.6587070471753</v>
      </c>
      <c r="AR15" s="25">
        <f>(2*AP10*AR14)/(AP3-2*AP10*AP6)</f>
        <v>12.6587070471753</v>
      </c>
      <c r="AS15" s="25">
        <f>(2*AP10*AS14)/(AP3-2*AP10*AP6)</f>
        <v>12.6587070471753</v>
      </c>
      <c r="AT15" s="25">
        <f>(2*AP10*AT14)/(AP3-2*AP10*AP6)</f>
        <v>11.8331391962726</v>
      </c>
      <c r="AU15" s="25">
        <f>(2*AU10*AU14)/(AU3-2*AU10*AU6)</f>
        <v>15.5989430416911</v>
      </c>
      <c r="AV15" s="25">
        <f>(2*AU10*AV14)/(AU3-2*AU10*AU6)</f>
        <v>15.5989430416911</v>
      </c>
      <c r="AW15" s="25">
        <f>(2*AU10*AW14)/(AU3-2*AU10*AU6)</f>
        <v>15.5989430416911</v>
      </c>
      <c r="AX15" s="25">
        <f>(2*AU10*AX14)/(AU3-2*AU10*AU6)</f>
        <v>15.5989430416911</v>
      </c>
      <c r="AY15" s="25">
        <f>(2*AU10*AY14)/(AU3-2*AU10*AU6)</f>
        <v>14.5816206694069</v>
      </c>
      <c r="AZ15" s="25">
        <f>(2*AZ10*AZ14)/(AZ3-2*AZ10*AZ6)</f>
        <v>17.0872641509434</v>
      </c>
      <c r="BA15" s="25">
        <f>(2*AZ10*BA14)/(AZ3-2*AZ10*AZ6)</f>
        <v>17.0872641509434</v>
      </c>
      <c r="BB15" s="25">
        <f>(2*AZ10*BB14)/(AZ3-2*AZ10*AZ6)</f>
        <v>17.0872641509434</v>
      </c>
      <c r="BC15" s="25">
        <f>(2*AZ10*BC14)/(AZ3-2*AZ10*AZ6)</f>
        <v>17.0872641509434</v>
      </c>
      <c r="BD15" s="25">
        <f>(2*AZ10*BD14)/(AZ3-2*AZ10*AZ6)</f>
        <v>15.9728773584906</v>
      </c>
    </row>
    <row r="16" spans="1:56">
      <c r="A16" s="24" t="s">
        <v>105</v>
      </c>
      <c r="B16" s="17">
        <f>(2*B10*B14/B11)/(B3-2*B10*B6)</f>
        <v>26.4512595837897</v>
      </c>
      <c r="C16" s="17">
        <f>(2*B10*C14/B11)/(B3-2*B10*B6)</f>
        <v>26.4512595837897</v>
      </c>
      <c r="D16" s="17">
        <f>(2*B10*D14/B11)/(B3-2*B10*B6)</f>
        <v>26.4512595837897</v>
      </c>
      <c r="E16" s="17">
        <f>(2*B10*E14/B11)/(B3-2*B10*B6)</f>
        <v>26.4512595837897</v>
      </c>
      <c r="F16" s="17">
        <f>(2*B10*F14/B11)/(B3-2*B10*B6)</f>
        <v>24.7261774370208</v>
      </c>
      <c r="G16" s="17">
        <f>(2*G10*G14/G11)/(G3-2*G10*G6)</f>
        <v>36.2885048835462</v>
      </c>
      <c r="H16" s="17">
        <f>(2*G10*G14/G11)/(G3-2*G10*G6)</f>
        <v>36.2885048835462</v>
      </c>
      <c r="I16" s="17">
        <f>(2*G10*I14/G11)/(G3-2*G10*G6)</f>
        <v>36.2885048835462</v>
      </c>
      <c r="J16" s="17">
        <f>(2*G10*J14/G11)/(G3-2*G10*G6)</f>
        <v>36.2885048835462</v>
      </c>
      <c r="K16" s="17">
        <f>(2*G10*K14/G11)/(G3-2*G10*G6)</f>
        <v>33.9218632607062</v>
      </c>
      <c r="L16" s="17">
        <f>(2*L10*L14/L11)/(L3-2*L10*L6)</f>
        <v>24.3552802189886</v>
      </c>
      <c r="M16" s="17">
        <f>(2*L10*M14/L11)/(L3-2*L10*L6)</f>
        <v>24.3552802189886</v>
      </c>
      <c r="N16" s="17">
        <f>(2*L10*N14/L11)/(L3-2*L10*L6)</f>
        <v>24.3552802189886</v>
      </c>
      <c r="O16" s="17">
        <f>(2*L10*O14/L11)/(L3-2*L10*L6)</f>
        <v>24.3552802189886</v>
      </c>
      <c r="P16" s="17">
        <f>(2*L10*P14/L11)/(L3-2*L10*L6)</f>
        <v>22.7668923786198</v>
      </c>
      <c r="Q16" s="17">
        <f>(2*Q10*Q14/Q11)/(Q3-2*Q10*Q6)</f>
        <v>35.9910581222057</v>
      </c>
      <c r="R16" s="17">
        <f>(2*Q10*R14/Q11)/(Q3-2*Q10*Q6)</f>
        <v>35.9910581222057</v>
      </c>
      <c r="S16" s="17">
        <f>(2*Q10*S14/Q11)/(Q3-2*Q10*Q6)</f>
        <v>35.9910581222057</v>
      </c>
      <c r="T16" s="17">
        <f>(2*Q10*T14/Q11)/(Q3-2*Q10*Q6)</f>
        <v>35.9910581222057</v>
      </c>
      <c r="U16" s="17">
        <f>(2*Q10*U14/Q11)/(Q3-2*Q10*Q6)</f>
        <v>33.6438152011922</v>
      </c>
      <c r="V16" s="17">
        <f>(2*V10*V14/V11)/(V3-2*V10*V6)</f>
        <v>26.4512595837897</v>
      </c>
      <c r="W16" s="17">
        <f>(2*V10*W14/V11)/(V3-2*V10*V6)</f>
        <v>26.4512595837897</v>
      </c>
      <c r="X16" s="17">
        <f>(2*V10*X14/V11)/(V3-2*V10*V6)</f>
        <v>26.4512595837897</v>
      </c>
      <c r="Y16" s="17">
        <f>(2*V10*Y14/V11)/(V3-2*V10*V6)</f>
        <v>26.4512595837897</v>
      </c>
      <c r="Z16" s="17">
        <f>(2*V10*Z14/V11)/(V3-2*V10*V6)</f>
        <v>24.7261774370208</v>
      </c>
      <c r="AA16" s="17">
        <f>(2*AA10*AA14/AA11)/(AA3-2*AA10*AA6)</f>
        <v>19.4288012872084</v>
      </c>
      <c r="AB16" s="17">
        <f>(2*AA10*AB14/AA11)/(AA3-2*AA10*AA6)</f>
        <v>19.4288012872084</v>
      </c>
      <c r="AC16" s="17">
        <f>(2*AA10*AC14/AA11)/(AA3-2*AA10*AA6)</f>
        <v>19.4288012872084</v>
      </c>
      <c r="AD16" s="17">
        <f>(2*AA10*AD14/AA11)/(AA3-2*AA10*AA6)</f>
        <v>19.4288012872084</v>
      </c>
      <c r="AE16" s="17">
        <f>(2*AA10*AE14/AA11)/(AA3-2*AA10*AA6)</f>
        <v>18.1617055510861</v>
      </c>
      <c r="AF16" s="17">
        <f>(2*AF10*AF14/AF11)/(AF3-2*AF10*AF6)</f>
        <v>19.4288012872084</v>
      </c>
      <c r="AG16" s="17">
        <f>(2*AF10*AG14/AF11)/(AF3-2*AF10*AF6)</f>
        <v>19.4288012872084</v>
      </c>
      <c r="AH16" s="17">
        <f>(2*AF10*AH14/AF11)/(AF3-2*AF10*AF6)</f>
        <v>19.4288012872084</v>
      </c>
      <c r="AI16" s="17">
        <f>(2*AF10*AI14/AF11)/(AF3-2*AF10*AF6)</f>
        <v>19.4288012872084</v>
      </c>
      <c r="AJ16" s="17">
        <f>(2*AF10*AJ14/AF11)/(AF3-2*AF10*AF6)</f>
        <v>18.1617055510861</v>
      </c>
      <c r="AK16" s="17">
        <f>(2*AK10*AK14/AK11)/(AK3-2*AK10*AK6)</f>
        <v>15.141065830721</v>
      </c>
      <c r="AL16" s="17">
        <f>(2*AK10*AL14/AK11)/(AK3-2*AK10*AK6)</f>
        <v>15.141065830721</v>
      </c>
      <c r="AM16" s="17">
        <f>(2*AK10*AM14/AK11)/(AK3-2*AK10*AK6)</f>
        <v>15.141065830721</v>
      </c>
      <c r="AN16" s="17">
        <f>(2*AK10*AN14/AK11)/(AK3-2*AK10*AK6)</f>
        <v>15.141065830721</v>
      </c>
      <c r="AO16" s="17">
        <f>(2*AK10*AO14/AK11)/(AK3-2*AK10*AK6)</f>
        <v>14.153605015674</v>
      </c>
      <c r="AP16" s="17">
        <f>(2*AP10*AP14/AP11)/(AP3-2*AP10*AP6)</f>
        <v>11.5079154974321</v>
      </c>
      <c r="AQ16" s="17">
        <f>(2*AP10*AQ14/AP11)/(AP3-2*AP10*AP6)</f>
        <v>11.5079154974321</v>
      </c>
      <c r="AR16" s="17">
        <f>(2*AP10*AR14/AP11)/(AP3-2*AP10*AP6)</f>
        <v>11.5079154974321</v>
      </c>
      <c r="AS16" s="17">
        <f>(2*AP10*AS14/AP11)/(AP3-2*AP10*AP6)</f>
        <v>11.5079154974321</v>
      </c>
      <c r="AT16" s="17">
        <f>(2*AP10*AT14/AP11)/(AP3-2*AP10*AP6)</f>
        <v>10.7573992693387</v>
      </c>
      <c r="AU16" s="17">
        <f>(2*AU10*AU14/AU11)/(AU3-2*AU10*AU6)</f>
        <v>14.1808573106283</v>
      </c>
      <c r="AV16" s="17">
        <f>(2*AU10*AV14/AU11)/(AU3-2*AU10*AU6)</f>
        <v>14.1808573106283</v>
      </c>
      <c r="AW16" s="17">
        <f>(2*AU10*AW14/AU11)/(AU3-2*AU10*AU6)</f>
        <v>14.1808573106283</v>
      </c>
      <c r="AX16" s="17">
        <f>(2*AU10*AX14/AU11)/(AU3-2*AU10*AU6)</f>
        <v>14.1808573106283</v>
      </c>
      <c r="AY16" s="17">
        <f>(2*AU10*AY14/AU11)/(AU3-2*AU10*AU6)</f>
        <v>13.2560187903699</v>
      </c>
      <c r="AZ16" s="17">
        <f>(2*AZ10*AZ14/AZ11)/(AZ3-2*AZ10*AZ6)</f>
        <v>15.5338765008576</v>
      </c>
      <c r="BA16" s="17">
        <f>(2*AZ10*BA14/AZ11)/(AZ3-2*AZ10*AZ6)</f>
        <v>15.5338765008576</v>
      </c>
      <c r="BB16" s="17">
        <f>(2*AZ10*BB14/AZ11)/(AZ3-2*AZ10*AZ6)</f>
        <v>15.5338765008576</v>
      </c>
      <c r="BC16" s="17">
        <f>(2*AZ10*BC14/AZ11)/(AZ3-2*AZ10*AZ6)</f>
        <v>15.5338765008576</v>
      </c>
      <c r="BD16" s="17">
        <f>(2*AZ10*BD14/AZ11)/(AZ3-2*AZ10*AZ6)</f>
        <v>14.5207975986278</v>
      </c>
    </row>
  </sheetData>
  <mergeCells count="132">
    <mergeCell ref="B1:F1"/>
    <mergeCell ref="G1:K1"/>
    <mergeCell ref="L1:P1"/>
    <mergeCell ref="Q1:U1"/>
    <mergeCell ref="V1:Z1"/>
    <mergeCell ref="AA1:AE1"/>
    <mergeCell ref="AF1:AJ1"/>
    <mergeCell ref="AK1:AO1"/>
    <mergeCell ref="AP1:AT1"/>
    <mergeCell ref="AU1:AY1"/>
    <mergeCell ref="AZ1:BD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AZ2:BD2"/>
    <mergeCell ref="B3:F3"/>
    <mergeCell ref="G3:K3"/>
    <mergeCell ref="L3:P3"/>
    <mergeCell ref="Q3:U3"/>
    <mergeCell ref="V3:Z3"/>
    <mergeCell ref="AA3:AE3"/>
    <mergeCell ref="AF3:AJ3"/>
    <mergeCell ref="AK3:AO3"/>
    <mergeCell ref="AP3:AT3"/>
    <mergeCell ref="AU3:AY3"/>
    <mergeCell ref="AZ3:BD3"/>
    <mergeCell ref="B4:F4"/>
    <mergeCell ref="G4:K4"/>
    <mergeCell ref="L4:P4"/>
    <mergeCell ref="Q4:U4"/>
    <mergeCell ref="V4:Z4"/>
    <mergeCell ref="AA4:AE4"/>
    <mergeCell ref="AF4:AJ4"/>
    <mergeCell ref="AK4:AO4"/>
    <mergeCell ref="AP4:AT4"/>
    <mergeCell ref="AU4:AY4"/>
    <mergeCell ref="AZ4:BD4"/>
    <mergeCell ref="B5:F5"/>
    <mergeCell ref="G5:K5"/>
    <mergeCell ref="L5:P5"/>
    <mergeCell ref="Q5:U5"/>
    <mergeCell ref="V5:Z5"/>
    <mergeCell ref="AA5:AE5"/>
    <mergeCell ref="AF5:AJ5"/>
    <mergeCell ref="AK5:AO5"/>
    <mergeCell ref="AP5:AT5"/>
    <mergeCell ref="AU5:AY5"/>
    <mergeCell ref="AZ5:BD5"/>
    <mergeCell ref="B6:F6"/>
    <mergeCell ref="G6:K6"/>
    <mergeCell ref="L6:P6"/>
    <mergeCell ref="Q6:U6"/>
    <mergeCell ref="V6:Z6"/>
    <mergeCell ref="AA6:AE6"/>
    <mergeCell ref="AF6:AJ6"/>
    <mergeCell ref="AK6:AO6"/>
    <mergeCell ref="AP6:AT6"/>
    <mergeCell ref="AU6:AY6"/>
    <mergeCell ref="AZ6:BD6"/>
    <mergeCell ref="B7:F7"/>
    <mergeCell ref="G7:K7"/>
    <mergeCell ref="L7:P7"/>
    <mergeCell ref="Q7:U7"/>
    <mergeCell ref="V7:Z7"/>
    <mergeCell ref="AA7:AE7"/>
    <mergeCell ref="AF7:AJ7"/>
    <mergeCell ref="AK7:AO7"/>
    <mergeCell ref="AP7:AT7"/>
    <mergeCell ref="AU7:AY7"/>
    <mergeCell ref="AZ7:BD7"/>
    <mergeCell ref="B8:F8"/>
    <mergeCell ref="G8:K8"/>
    <mergeCell ref="L8:P8"/>
    <mergeCell ref="Q8:U8"/>
    <mergeCell ref="V8:Z8"/>
    <mergeCell ref="AA8:AE8"/>
    <mergeCell ref="AF8:AJ8"/>
    <mergeCell ref="AK8:AO8"/>
    <mergeCell ref="AP8:AT8"/>
    <mergeCell ref="AU8:AY8"/>
    <mergeCell ref="AZ8:BD8"/>
    <mergeCell ref="B9:F9"/>
    <mergeCell ref="G9:K9"/>
    <mergeCell ref="L9:P9"/>
    <mergeCell ref="Q9:U9"/>
    <mergeCell ref="V9:Z9"/>
    <mergeCell ref="AA9:AE9"/>
    <mergeCell ref="AF9:AJ9"/>
    <mergeCell ref="AK9:AO9"/>
    <mergeCell ref="AP9:AT9"/>
    <mergeCell ref="AU9:AY9"/>
    <mergeCell ref="AZ9:BD9"/>
    <mergeCell ref="B10:F10"/>
    <mergeCell ref="G10:K10"/>
    <mergeCell ref="L10:P10"/>
    <mergeCell ref="Q10:U10"/>
    <mergeCell ref="V10:Z10"/>
    <mergeCell ref="AA10:AE10"/>
    <mergeCell ref="AF10:AJ10"/>
    <mergeCell ref="AK10:AO10"/>
    <mergeCell ref="AP10:AT10"/>
    <mergeCell ref="AU10:AY10"/>
    <mergeCell ref="AZ10:BD10"/>
    <mergeCell ref="B11:F11"/>
    <mergeCell ref="G11:K11"/>
    <mergeCell ref="L11:P11"/>
    <mergeCell ref="Q11:U11"/>
    <mergeCell ref="V11:Z11"/>
    <mergeCell ref="AA11:AE11"/>
    <mergeCell ref="AF11:AJ11"/>
    <mergeCell ref="AK11:AO11"/>
    <mergeCell ref="AP11:AT11"/>
    <mergeCell ref="AU11:AY11"/>
    <mergeCell ref="AZ11:BD11"/>
    <mergeCell ref="B12:F12"/>
    <mergeCell ref="G12:K12"/>
    <mergeCell ref="L12:P12"/>
    <mergeCell ref="Q12:U12"/>
    <mergeCell ref="V12:Z12"/>
    <mergeCell ref="AA12:AE12"/>
    <mergeCell ref="AF12:AJ12"/>
    <mergeCell ref="AK12:AO12"/>
    <mergeCell ref="AP12:AT12"/>
    <mergeCell ref="AU12:AY12"/>
    <mergeCell ref="AZ12:BD1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"/>
  <sheetViews>
    <sheetView zoomScale="85" zoomScaleNormal="85" workbookViewId="0">
      <selection activeCell="O26" sqref="O26"/>
    </sheetView>
  </sheetViews>
  <sheetFormatPr defaultColWidth="9" defaultRowHeight="16.5"/>
  <cols>
    <col min="1" max="1" width="26.375" style="16" customWidth="1"/>
    <col min="2" max="30" width="7.375" style="16" customWidth="1"/>
    <col min="31" max="31" width="10.2916666666667" style="16" customWidth="1"/>
    <col min="32" max="56" width="7.375" style="16" customWidth="1"/>
    <col min="57" max="16384" width="9" style="16"/>
  </cols>
  <sheetData>
    <row r="1" ht="18" spans="1:56">
      <c r="A1" s="17"/>
      <c r="B1" s="18" t="s">
        <v>38</v>
      </c>
      <c r="C1" s="18"/>
      <c r="D1" s="18"/>
      <c r="E1" s="18"/>
      <c r="F1" s="18"/>
      <c r="G1" s="18" t="s">
        <v>46</v>
      </c>
      <c r="H1" s="18"/>
      <c r="I1" s="18"/>
      <c r="J1" s="18"/>
      <c r="K1" s="18"/>
      <c r="L1" s="18" t="s">
        <v>50</v>
      </c>
      <c r="M1" s="18"/>
      <c r="N1" s="18"/>
      <c r="O1" s="18"/>
      <c r="P1" s="18"/>
      <c r="Q1" s="18" t="s">
        <v>55</v>
      </c>
      <c r="R1" s="18"/>
      <c r="S1" s="18"/>
      <c r="T1" s="18"/>
      <c r="U1" s="18"/>
      <c r="V1" s="18" t="s">
        <v>58</v>
      </c>
      <c r="W1" s="18"/>
      <c r="X1" s="18"/>
      <c r="Y1" s="18"/>
      <c r="Z1" s="18"/>
      <c r="AA1" s="18" t="s">
        <v>60</v>
      </c>
      <c r="AB1" s="18"/>
      <c r="AC1" s="18"/>
      <c r="AD1" s="18"/>
      <c r="AE1" s="18"/>
      <c r="AF1" s="18" t="s">
        <v>63</v>
      </c>
      <c r="AG1" s="18"/>
      <c r="AH1" s="18"/>
      <c r="AI1" s="18"/>
      <c r="AJ1" s="18"/>
      <c r="AK1" s="18" t="s">
        <v>70</v>
      </c>
      <c r="AL1" s="18"/>
      <c r="AM1" s="18"/>
      <c r="AN1" s="18"/>
      <c r="AO1" s="18"/>
      <c r="AP1" s="18" t="s">
        <v>72</v>
      </c>
      <c r="AQ1" s="18"/>
      <c r="AR1" s="18"/>
      <c r="AS1" s="18"/>
      <c r="AT1" s="18"/>
      <c r="AU1" s="18" t="s">
        <v>75</v>
      </c>
      <c r="AV1" s="18"/>
      <c r="AW1" s="18"/>
      <c r="AX1" s="18"/>
      <c r="AY1" s="18"/>
      <c r="AZ1" s="18" t="s">
        <v>77</v>
      </c>
      <c r="BA1" s="18"/>
      <c r="BB1" s="18"/>
      <c r="BC1" s="18"/>
      <c r="BD1" s="18"/>
    </row>
    <row r="2" s="14" customFormat="1" spans="1:56">
      <c r="A2" s="19" t="s">
        <v>92</v>
      </c>
      <c r="B2" s="20">
        <v>20</v>
      </c>
      <c r="C2" s="20"/>
      <c r="D2" s="20"/>
      <c r="E2" s="20"/>
      <c r="F2" s="20"/>
      <c r="G2" s="20">
        <v>20</v>
      </c>
      <c r="H2" s="20"/>
      <c r="I2" s="20"/>
      <c r="J2" s="20"/>
      <c r="K2" s="20"/>
      <c r="L2" s="20">
        <v>25</v>
      </c>
      <c r="M2" s="20"/>
      <c r="N2" s="20"/>
      <c r="O2" s="20"/>
      <c r="P2" s="20"/>
      <c r="Q2" s="20">
        <v>25</v>
      </c>
      <c r="R2" s="20"/>
      <c r="S2" s="20"/>
      <c r="T2" s="20"/>
      <c r="U2" s="20"/>
      <c r="V2" s="20">
        <v>40</v>
      </c>
      <c r="W2" s="20"/>
      <c r="X2" s="20"/>
      <c r="Y2" s="20"/>
      <c r="Z2" s="20"/>
      <c r="AA2" s="20">
        <v>40</v>
      </c>
      <c r="AB2" s="20"/>
      <c r="AC2" s="20"/>
      <c r="AD2" s="20"/>
      <c r="AE2" s="20"/>
      <c r="AF2" s="20">
        <v>50</v>
      </c>
      <c r="AG2" s="20"/>
      <c r="AH2" s="20"/>
      <c r="AI2" s="20"/>
      <c r="AJ2" s="20"/>
      <c r="AK2" s="20">
        <v>65</v>
      </c>
      <c r="AL2" s="20"/>
      <c r="AM2" s="20"/>
      <c r="AN2" s="20"/>
      <c r="AO2" s="20"/>
      <c r="AP2" s="20">
        <v>80</v>
      </c>
      <c r="AQ2" s="20"/>
      <c r="AR2" s="20"/>
      <c r="AS2" s="20"/>
      <c r="AT2" s="20"/>
      <c r="AU2" s="20">
        <v>80</v>
      </c>
      <c r="AV2" s="20"/>
      <c r="AW2" s="20"/>
      <c r="AX2" s="20"/>
      <c r="AY2" s="20"/>
      <c r="AZ2" s="20">
        <v>80</v>
      </c>
      <c r="BA2" s="20"/>
      <c r="BB2" s="20"/>
      <c r="BC2" s="20"/>
      <c r="BD2" s="20"/>
    </row>
    <row r="3" s="14" customFormat="1" spans="1:56">
      <c r="A3" s="19" t="s">
        <v>93</v>
      </c>
      <c r="B3" s="20">
        <v>27</v>
      </c>
      <c r="C3" s="20"/>
      <c r="D3" s="20"/>
      <c r="E3" s="20"/>
      <c r="F3" s="20"/>
      <c r="G3" s="20">
        <v>27</v>
      </c>
      <c r="H3" s="20"/>
      <c r="I3" s="20"/>
      <c r="J3" s="20"/>
      <c r="K3" s="20"/>
      <c r="L3" s="20">
        <v>34</v>
      </c>
      <c r="M3" s="20"/>
      <c r="N3" s="20"/>
      <c r="O3" s="20"/>
      <c r="P3" s="20"/>
      <c r="Q3" s="20">
        <v>34</v>
      </c>
      <c r="R3" s="20"/>
      <c r="S3" s="20"/>
      <c r="T3" s="20"/>
      <c r="U3" s="20"/>
      <c r="V3" s="20">
        <v>45</v>
      </c>
      <c r="W3" s="20"/>
      <c r="X3" s="20"/>
      <c r="Y3" s="20"/>
      <c r="Z3" s="20"/>
      <c r="AA3" s="20">
        <v>48</v>
      </c>
      <c r="AB3" s="20"/>
      <c r="AC3" s="20"/>
      <c r="AD3" s="20"/>
      <c r="AE3" s="20"/>
      <c r="AF3" s="20">
        <v>60</v>
      </c>
      <c r="AG3" s="20"/>
      <c r="AH3" s="20"/>
      <c r="AI3" s="20"/>
      <c r="AJ3" s="20"/>
      <c r="AK3" s="20">
        <v>76</v>
      </c>
      <c r="AL3" s="20"/>
      <c r="AM3" s="20"/>
      <c r="AN3" s="20"/>
      <c r="AO3" s="20"/>
      <c r="AP3" s="20">
        <v>89</v>
      </c>
      <c r="AQ3" s="20"/>
      <c r="AR3" s="20"/>
      <c r="AS3" s="20"/>
      <c r="AT3" s="20"/>
      <c r="AU3" s="20">
        <v>89</v>
      </c>
      <c r="AV3" s="20"/>
      <c r="AW3" s="20"/>
      <c r="AX3" s="20"/>
      <c r="AY3" s="20"/>
      <c r="AZ3" s="20">
        <v>89</v>
      </c>
      <c r="BA3" s="20"/>
      <c r="BB3" s="20"/>
      <c r="BC3" s="20"/>
      <c r="BD3" s="20"/>
    </row>
    <row r="4" s="14" customFormat="1" spans="1:56">
      <c r="A4" s="19" t="s">
        <v>94</v>
      </c>
      <c r="B4" s="20">
        <v>3</v>
      </c>
      <c r="C4" s="20"/>
      <c r="D4" s="20"/>
      <c r="E4" s="20"/>
      <c r="F4" s="20"/>
      <c r="G4" s="20">
        <v>4</v>
      </c>
      <c r="H4" s="20"/>
      <c r="I4" s="20"/>
      <c r="J4" s="20"/>
      <c r="K4" s="20"/>
      <c r="L4" s="20">
        <v>3.5</v>
      </c>
      <c r="M4" s="20"/>
      <c r="N4" s="20"/>
      <c r="O4" s="20"/>
      <c r="P4" s="20"/>
      <c r="Q4" s="20">
        <v>5</v>
      </c>
      <c r="R4" s="20"/>
      <c r="S4" s="20"/>
      <c r="T4" s="20"/>
      <c r="U4" s="20"/>
      <c r="V4" s="20">
        <v>5</v>
      </c>
      <c r="W4" s="20"/>
      <c r="X4" s="20"/>
      <c r="Y4" s="20"/>
      <c r="Z4" s="20"/>
      <c r="AA4" s="20">
        <v>4</v>
      </c>
      <c r="AB4" s="20"/>
      <c r="AC4" s="20"/>
      <c r="AD4" s="20"/>
      <c r="AE4" s="20"/>
      <c r="AF4" s="20">
        <v>5</v>
      </c>
      <c r="AG4" s="20"/>
      <c r="AH4" s="20"/>
      <c r="AI4" s="20"/>
      <c r="AJ4" s="20"/>
      <c r="AK4" s="20">
        <v>5</v>
      </c>
      <c r="AL4" s="20"/>
      <c r="AM4" s="20"/>
      <c r="AN4" s="20"/>
      <c r="AO4" s="20"/>
      <c r="AP4" s="20">
        <v>4.5</v>
      </c>
      <c r="AQ4" s="20"/>
      <c r="AR4" s="20"/>
      <c r="AS4" s="20"/>
      <c r="AT4" s="20"/>
      <c r="AU4" s="20">
        <v>5.5</v>
      </c>
      <c r="AV4" s="20"/>
      <c r="AW4" s="20"/>
      <c r="AX4" s="20"/>
      <c r="AY4" s="20"/>
      <c r="AZ4" s="20">
        <v>6</v>
      </c>
      <c r="BA4" s="20"/>
      <c r="BB4" s="20"/>
      <c r="BC4" s="20"/>
      <c r="BD4" s="20"/>
    </row>
    <row r="5" s="14" customFormat="1" spans="1:56">
      <c r="A5" s="19" t="s">
        <v>95</v>
      </c>
      <c r="B5" s="20">
        <v>304</v>
      </c>
      <c r="C5" s="20"/>
      <c r="D5" s="20"/>
      <c r="E5" s="20"/>
      <c r="F5" s="20"/>
      <c r="G5" s="20">
        <v>304</v>
      </c>
      <c r="H5" s="20"/>
      <c r="I5" s="20"/>
      <c r="J5" s="20"/>
      <c r="K5" s="20"/>
      <c r="L5" s="20">
        <v>304</v>
      </c>
      <c r="M5" s="20"/>
      <c r="N5" s="20"/>
      <c r="O5" s="20"/>
      <c r="P5" s="20"/>
      <c r="Q5" s="20">
        <v>304</v>
      </c>
      <c r="R5" s="20"/>
      <c r="S5" s="20"/>
      <c r="T5" s="20"/>
      <c r="U5" s="20"/>
      <c r="V5" s="20">
        <v>304</v>
      </c>
      <c r="W5" s="20"/>
      <c r="X5" s="20"/>
      <c r="Y5" s="20"/>
      <c r="Z5" s="20"/>
      <c r="AA5" s="20">
        <v>304</v>
      </c>
      <c r="AB5" s="20"/>
      <c r="AC5" s="20"/>
      <c r="AD5" s="20"/>
      <c r="AE5" s="20"/>
      <c r="AF5" s="20">
        <v>304</v>
      </c>
      <c r="AG5" s="20"/>
      <c r="AH5" s="20"/>
      <c r="AI5" s="20"/>
      <c r="AJ5" s="20"/>
      <c r="AK5" s="20">
        <v>304</v>
      </c>
      <c r="AL5" s="20"/>
      <c r="AM5" s="20"/>
      <c r="AN5" s="20"/>
      <c r="AO5" s="20"/>
      <c r="AP5" s="20">
        <v>304</v>
      </c>
      <c r="AQ5" s="20"/>
      <c r="AR5" s="20"/>
      <c r="AS5" s="20"/>
      <c r="AT5" s="20"/>
      <c r="AU5" s="20">
        <v>304</v>
      </c>
      <c r="AV5" s="20"/>
      <c r="AW5" s="20"/>
      <c r="AX5" s="20"/>
      <c r="AY5" s="20"/>
      <c r="AZ5" s="20">
        <v>304</v>
      </c>
      <c r="BA5" s="20"/>
      <c r="BB5" s="20"/>
      <c r="BC5" s="20"/>
      <c r="BD5" s="20"/>
    </row>
    <row r="6" s="14" customFormat="1" spans="1:56">
      <c r="A6" s="19" t="s">
        <v>96</v>
      </c>
      <c r="B6" s="20">
        <f>IF(B4&lt;B3/4,0.4,(B3-B4*2+2*B9)/(B3+(B3-B4*2)+2*B9))</f>
        <v>0.4</v>
      </c>
      <c r="C6" s="20"/>
      <c r="D6" s="20"/>
      <c r="E6" s="20"/>
      <c r="F6" s="20"/>
      <c r="G6" s="20">
        <f>IF(G4&lt;G3/4,0.4,(G3-G4*2+2*G9)/(G3+(G3-G4*2)+2*G9))</f>
        <v>0.4</v>
      </c>
      <c r="H6" s="20"/>
      <c r="I6" s="20"/>
      <c r="J6" s="20"/>
      <c r="K6" s="20"/>
      <c r="L6" s="20">
        <f>IF(L4&lt;L3/4,0.4,(L3-L4*2+2*L9)/(L3+(L3-L4*2)+2*L9))</f>
        <v>0.4</v>
      </c>
      <c r="M6" s="20"/>
      <c r="N6" s="20"/>
      <c r="O6" s="20"/>
      <c r="P6" s="20"/>
      <c r="Q6" s="20">
        <f>IF(Q4&lt;Q3/4,0.4,(Q3-Q4*2+2*Q9)/(Q3+(Q3-Q4*2)+2*Q9))</f>
        <v>0.4</v>
      </c>
      <c r="R6" s="20"/>
      <c r="S6" s="20"/>
      <c r="T6" s="20"/>
      <c r="U6" s="20"/>
      <c r="V6" s="20">
        <f>IF(V4&lt;V3/4,0.4,(V3-V4*2+2*V9)/(V3+(V3-V4*2)+2*V9))</f>
        <v>0.4</v>
      </c>
      <c r="W6" s="20"/>
      <c r="X6" s="20"/>
      <c r="Y6" s="20"/>
      <c r="Z6" s="20"/>
      <c r="AA6" s="20">
        <f>IF(AA4&lt;AA3/4,0.4,(AA3-AA4*2+2*AA9)/(AA3+(AA3-AA4*2)+2*AA9))</f>
        <v>0.4</v>
      </c>
      <c r="AB6" s="20"/>
      <c r="AC6" s="20"/>
      <c r="AD6" s="20"/>
      <c r="AE6" s="20"/>
      <c r="AF6" s="20">
        <f>IF(AF4&lt;AF3/4,0.4,(AF3-AF4*2+2*AF9)/(AF3+(AF3-AF4*2)+2*AF9))</f>
        <v>0.4</v>
      </c>
      <c r="AG6" s="20"/>
      <c r="AH6" s="20"/>
      <c r="AI6" s="20"/>
      <c r="AJ6" s="20"/>
      <c r="AK6" s="20">
        <f>IF(AK4&lt;AK3/4,0.4,(AK3-AK4*2+2*AK9)/(AK3+(AK3-AK4*2)+2*AK9))</f>
        <v>0.4</v>
      </c>
      <c r="AL6" s="20"/>
      <c r="AM6" s="20"/>
      <c r="AN6" s="20"/>
      <c r="AO6" s="20"/>
      <c r="AP6" s="20">
        <f>IF(AP4&lt;AP3/4,0.4,(AP3-AP4*2+2*AP9)/(AP3+(AP3-AP4*2)+2*AP9))</f>
        <v>0.4</v>
      </c>
      <c r="AQ6" s="20"/>
      <c r="AR6" s="20"/>
      <c r="AS6" s="20"/>
      <c r="AT6" s="20"/>
      <c r="AU6" s="20">
        <f>IF(AU4&lt;AU3/4,0.4,(AU3-AU4*2+2*AU9)/(AU3+(AU3-AU4*2)+2*AU9))</f>
        <v>0.4</v>
      </c>
      <c r="AV6" s="20"/>
      <c r="AW6" s="20"/>
      <c r="AX6" s="20"/>
      <c r="AY6" s="20"/>
      <c r="AZ6" s="20">
        <f>IF(AZ4&lt;AZ3/4,0.4,(AZ3-AZ4*2+2*AZ9)/(AZ3+(AZ3-AZ4*2)+2*AZ9))</f>
        <v>0.4</v>
      </c>
      <c r="BA6" s="20"/>
      <c r="BB6" s="20"/>
      <c r="BC6" s="20"/>
      <c r="BD6" s="20"/>
    </row>
    <row r="7" s="14" customFormat="1" spans="1:56">
      <c r="A7" s="19" t="s">
        <v>97</v>
      </c>
      <c r="B7" s="20">
        <v>0</v>
      </c>
      <c r="C7" s="20"/>
      <c r="D7" s="20"/>
      <c r="E7" s="20"/>
      <c r="F7" s="20"/>
      <c r="G7" s="20">
        <v>0</v>
      </c>
      <c r="H7" s="20"/>
      <c r="I7" s="20"/>
      <c r="J7" s="20"/>
      <c r="K7" s="20"/>
      <c r="L7" s="20">
        <v>0</v>
      </c>
      <c r="M7" s="20"/>
      <c r="N7" s="20"/>
      <c r="O7" s="20"/>
      <c r="P7" s="20"/>
      <c r="Q7" s="20">
        <v>0</v>
      </c>
      <c r="R7" s="20"/>
      <c r="S7" s="20"/>
      <c r="T7" s="20"/>
      <c r="U7" s="20"/>
      <c r="V7" s="20">
        <v>0</v>
      </c>
      <c r="W7" s="20"/>
      <c r="X7" s="20"/>
      <c r="Y7" s="20"/>
      <c r="Z7" s="20"/>
      <c r="AA7" s="20">
        <v>0</v>
      </c>
      <c r="AB7" s="20"/>
      <c r="AC7" s="20"/>
      <c r="AD7" s="20"/>
      <c r="AE7" s="20"/>
      <c r="AF7" s="20">
        <v>0</v>
      </c>
      <c r="AG7" s="20"/>
      <c r="AH7" s="20"/>
      <c r="AI7" s="20"/>
      <c r="AJ7" s="20"/>
      <c r="AK7" s="20">
        <v>0</v>
      </c>
      <c r="AL7" s="20"/>
      <c r="AM7" s="20"/>
      <c r="AN7" s="20"/>
      <c r="AO7" s="20"/>
      <c r="AP7" s="20">
        <v>0</v>
      </c>
      <c r="AQ7" s="20"/>
      <c r="AR7" s="20"/>
      <c r="AS7" s="20"/>
      <c r="AT7" s="20"/>
      <c r="AU7" s="20">
        <v>0</v>
      </c>
      <c r="AV7" s="20"/>
      <c r="AW7" s="20"/>
      <c r="AX7" s="20"/>
      <c r="AY7" s="20"/>
      <c r="AZ7" s="20">
        <v>0</v>
      </c>
      <c r="BA7" s="20"/>
      <c r="BB7" s="20"/>
      <c r="BC7" s="20"/>
      <c r="BD7" s="20"/>
    </row>
    <row r="8" s="14" customFormat="1" spans="1:56">
      <c r="A8" s="19" t="s">
        <v>98</v>
      </c>
      <c r="B8" s="20">
        <f>B4*0.125</f>
        <v>0.375</v>
      </c>
      <c r="C8" s="20"/>
      <c r="D8" s="20"/>
      <c r="E8" s="20"/>
      <c r="F8" s="20"/>
      <c r="G8" s="20">
        <f>G4*0.125</f>
        <v>0.5</v>
      </c>
      <c r="H8" s="20"/>
      <c r="I8" s="20"/>
      <c r="J8" s="20"/>
      <c r="K8" s="20"/>
      <c r="L8" s="20">
        <f>L4*0.125</f>
        <v>0.4375</v>
      </c>
      <c r="M8" s="20"/>
      <c r="N8" s="20"/>
      <c r="O8" s="20"/>
      <c r="P8" s="20"/>
      <c r="Q8" s="20">
        <f>Q4*0.125</f>
        <v>0.625</v>
      </c>
      <c r="R8" s="20"/>
      <c r="S8" s="20"/>
      <c r="T8" s="20"/>
      <c r="U8" s="20"/>
      <c r="V8" s="20">
        <f>V4*0.125</f>
        <v>0.625</v>
      </c>
      <c r="W8" s="20"/>
      <c r="X8" s="20"/>
      <c r="Y8" s="20"/>
      <c r="Z8" s="20"/>
      <c r="AA8" s="20">
        <f>AA4*0.125</f>
        <v>0.5</v>
      </c>
      <c r="AB8" s="20"/>
      <c r="AC8" s="20"/>
      <c r="AD8" s="20"/>
      <c r="AE8" s="20"/>
      <c r="AF8" s="20">
        <f>AF4*0.125</f>
        <v>0.625</v>
      </c>
      <c r="AG8" s="20"/>
      <c r="AH8" s="20"/>
      <c r="AI8" s="20"/>
      <c r="AJ8" s="20"/>
      <c r="AK8" s="20">
        <f>AK4*0.125</f>
        <v>0.625</v>
      </c>
      <c r="AL8" s="20"/>
      <c r="AM8" s="20"/>
      <c r="AN8" s="20"/>
      <c r="AO8" s="20"/>
      <c r="AP8" s="20">
        <f>AP4*0.125</f>
        <v>0.5625</v>
      </c>
      <c r="AQ8" s="20"/>
      <c r="AR8" s="20"/>
      <c r="AS8" s="20"/>
      <c r="AT8" s="20"/>
      <c r="AU8" s="20">
        <f>AU4*0.125</f>
        <v>0.6875</v>
      </c>
      <c r="AV8" s="20"/>
      <c r="AW8" s="20"/>
      <c r="AX8" s="20"/>
      <c r="AY8" s="20"/>
      <c r="AZ8" s="20">
        <f>AZ4*0.125</f>
        <v>0.75</v>
      </c>
      <c r="BA8" s="20"/>
      <c r="BB8" s="20"/>
      <c r="BC8" s="20"/>
      <c r="BD8" s="20"/>
    </row>
    <row r="9" s="14" customFormat="1" spans="1:56">
      <c r="A9" s="19" t="s">
        <v>99</v>
      </c>
      <c r="B9" s="21">
        <v>0</v>
      </c>
      <c r="C9" s="22"/>
      <c r="D9" s="22"/>
      <c r="E9" s="22"/>
      <c r="F9" s="23"/>
      <c r="G9" s="21">
        <v>0</v>
      </c>
      <c r="H9" s="22"/>
      <c r="I9" s="22"/>
      <c r="J9" s="22"/>
      <c r="K9" s="23"/>
      <c r="L9" s="21">
        <v>0</v>
      </c>
      <c r="M9" s="22"/>
      <c r="N9" s="22"/>
      <c r="O9" s="22"/>
      <c r="P9" s="23"/>
      <c r="Q9" s="21">
        <v>0</v>
      </c>
      <c r="R9" s="22"/>
      <c r="S9" s="22"/>
      <c r="T9" s="22"/>
      <c r="U9" s="23"/>
      <c r="V9" s="21">
        <v>0</v>
      </c>
      <c r="W9" s="22"/>
      <c r="X9" s="22"/>
      <c r="Y9" s="22"/>
      <c r="Z9" s="23"/>
      <c r="AA9" s="21">
        <v>0</v>
      </c>
      <c r="AB9" s="22"/>
      <c r="AC9" s="22"/>
      <c r="AD9" s="22"/>
      <c r="AE9" s="23"/>
      <c r="AF9" s="21">
        <v>0</v>
      </c>
      <c r="AG9" s="22"/>
      <c r="AH9" s="22"/>
      <c r="AI9" s="22"/>
      <c r="AJ9" s="23"/>
      <c r="AK9" s="21">
        <v>0</v>
      </c>
      <c r="AL9" s="22"/>
      <c r="AM9" s="22"/>
      <c r="AN9" s="22"/>
      <c r="AO9" s="23"/>
      <c r="AP9" s="21">
        <v>0</v>
      </c>
      <c r="AQ9" s="22"/>
      <c r="AR9" s="22"/>
      <c r="AS9" s="22"/>
      <c r="AT9" s="23"/>
      <c r="AU9" s="21">
        <v>0</v>
      </c>
      <c r="AV9" s="22"/>
      <c r="AW9" s="22"/>
      <c r="AX9" s="22"/>
      <c r="AY9" s="23"/>
      <c r="AZ9" s="21">
        <v>0</v>
      </c>
      <c r="BA9" s="22"/>
      <c r="BB9" s="22"/>
      <c r="BC9" s="22"/>
      <c r="BD9" s="23"/>
    </row>
    <row r="10" s="14" customFormat="1" spans="1:56">
      <c r="A10" s="19" t="s">
        <v>100</v>
      </c>
      <c r="B10" s="20">
        <f>B4-B7-B8</f>
        <v>2.625</v>
      </c>
      <c r="C10" s="20"/>
      <c r="D10" s="20"/>
      <c r="E10" s="20"/>
      <c r="F10" s="20"/>
      <c r="G10" s="20">
        <f>G4-G7-G8</f>
        <v>3.5</v>
      </c>
      <c r="H10" s="20"/>
      <c r="I10" s="20"/>
      <c r="J10" s="20"/>
      <c r="K10" s="20"/>
      <c r="L10" s="20">
        <f>L4-L7-L8</f>
        <v>3.0625</v>
      </c>
      <c r="M10" s="20"/>
      <c r="N10" s="20"/>
      <c r="O10" s="20"/>
      <c r="P10" s="20"/>
      <c r="Q10" s="20">
        <f>Q4-Q7-Q8</f>
        <v>4.375</v>
      </c>
      <c r="R10" s="20"/>
      <c r="S10" s="20"/>
      <c r="T10" s="20"/>
      <c r="U10" s="20"/>
      <c r="V10" s="20">
        <f>V4-V7-V8</f>
        <v>4.375</v>
      </c>
      <c r="W10" s="20"/>
      <c r="X10" s="20"/>
      <c r="Y10" s="20"/>
      <c r="Z10" s="20"/>
      <c r="AA10" s="20">
        <f>AA4-AA7-AA8</f>
        <v>3.5</v>
      </c>
      <c r="AB10" s="20"/>
      <c r="AC10" s="20"/>
      <c r="AD10" s="20"/>
      <c r="AE10" s="20"/>
      <c r="AF10" s="20">
        <f>AF4-AF7-AF8</f>
        <v>4.375</v>
      </c>
      <c r="AG10" s="20"/>
      <c r="AH10" s="20"/>
      <c r="AI10" s="20"/>
      <c r="AJ10" s="20"/>
      <c r="AK10" s="20">
        <f>AK4-AK7-AK8</f>
        <v>4.375</v>
      </c>
      <c r="AL10" s="20"/>
      <c r="AM10" s="20"/>
      <c r="AN10" s="20"/>
      <c r="AO10" s="20"/>
      <c r="AP10" s="20">
        <f>AP4-AP7-AP8</f>
        <v>3.9375</v>
      </c>
      <c r="AQ10" s="20"/>
      <c r="AR10" s="20"/>
      <c r="AS10" s="20"/>
      <c r="AT10" s="20"/>
      <c r="AU10" s="20">
        <f>AU4-AU7-AU8</f>
        <v>4.8125</v>
      </c>
      <c r="AV10" s="20"/>
      <c r="AW10" s="20"/>
      <c r="AX10" s="20"/>
      <c r="AY10" s="20"/>
      <c r="AZ10" s="20">
        <f>AZ4-AZ7-AZ8</f>
        <v>5.25</v>
      </c>
      <c r="BA10" s="20"/>
      <c r="BB10" s="20"/>
      <c r="BC10" s="20"/>
      <c r="BD10" s="20"/>
    </row>
    <row r="11" s="14" customFormat="1" spans="1:56">
      <c r="A11" s="19" t="s">
        <v>101</v>
      </c>
      <c r="B11" s="21">
        <f>(4*(3*B3/B3)-1)/(4*(3*B3/B3)-2)</f>
        <v>1.1</v>
      </c>
      <c r="C11" s="22"/>
      <c r="D11" s="22"/>
      <c r="E11" s="22"/>
      <c r="F11" s="23"/>
      <c r="G11" s="21">
        <f>(4*(3*G3/G3)-1)/(4*(3*G3/G3)-2)</f>
        <v>1.1</v>
      </c>
      <c r="H11" s="22"/>
      <c r="I11" s="22"/>
      <c r="J11" s="22"/>
      <c r="K11" s="23"/>
      <c r="L11" s="21">
        <f>(4*(3*L3/L3)-1)/(4*(3*L3/L3)-2)</f>
        <v>1.1</v>
      </c>
      <c r="M11" s="22"/>
      <c r="N11" s="22"/>
      <c r="O11" s="22"/>
      <c r="P11" s="23"/>
      <c r="Q11" s="21">
        <f>(4*(3*Q3/Q3)-1)/(4*(3*Q3/Q3)-2)</f>
        <v>1.1</v>
      </c>
      <c r="R11" s="22"/>
      <c r="S11" s="22"/>
      <c r="T11" s="22"/>
      <c r="U11" s="23"/>
      <c r="V11" s="21">
        <f>(4*(3*V3/V3)-1)/(4*(3*V3/V3)-2)</f>
        <v>1.1</v>
      </c>
      <c r="W11" s="22"/>
      <c r="X11" s="22"/>
      <c r="Y11" s="22"/>
      <c r="Z11" s="23"/>
      <c r="AA11" s="21">
        <f>(4*(3*AA3/AA3)-1)/(4*(3*AA3/AA3)-2)</f>
        <v>1.1</v>
      </c>
      <c r="AB11" s="22"/>
      <c r="AC11" s="22"/>
      <c r="AD11" s="22"/>
      <c r="AE11" s="23"/>
      <c r="AF11" s="21">
        <f>(4*(3*AF3/AF3)-1)/(4*(3*AF3/AF3)-2)</f>
        <v>1.1</v>
      </c>
      <c r="AG11" s="22"/>
      <c r="AH11" s="22"/>
      <c r="AI11" s="22"/>
      <c r="AJ11" s="23"/>
      <c r="AK11" s="21">
        <f>(4*(3*AK3/AK3)-1)/(4*(3*AK3/AK3)-2)</f>
        <v>1.1</v>
      </c>
      <c r="AL11" s="22"/>
      <c r="AM11" s="22"/>
      <c r="AN11" s="22"/>
      <c r="AO11" s="23"/>
      <c r="AP11" s="21">
        <f>(4*(3*AP3/AP3)-1)/(4*(3*AP3/AP3)-2)</f>
        <v>1.1</v>
      </c>
      <c r="AQ11" s="22"/>
      <c r="AR11" s="22"/>
      <c r="AS11" s="22"/>
      <c r="AT11" s="23"/>
      <c r="AU11" s="21">
        <f>(4*(3*AU3/AU3)-1)/(4*(3*AU3/AU3)-2)</f>
        <v>1.1</v>
      </c>
      <c r="AV11" s="22"/>
      <c r="AW11" s="22"/>
      <c r="AX11" s="22"/>
      <c r="AY11" s="23"/>
      <c r="AZ11" s="21">
        <f>(4*(3*AZ3/AZ3)-1)/(4*(3*AZ3/AZ3)-2)</f>
        <v>1.1</v>
      </c>
      <c r="BA11" s="22"/>
      <c r="BB11" s="22"/>
      <c r="BC11" s="22"/>
      <c r="BD11" s="23"/>
    </row>
    <row r="12" s="14" customFormat="1" spans="1:56">
      <c r="A12" s="19" t="s">
        <v>102</v>
      </c>
      <c r="B12" s="21">
        <f>(4*(3*B4/B4)+1)/(4*(3*B4/B4)+2)</f>
        <v>0.928571428571429</v>
      </c>
      <c r="C12" s="22"/>
      <c r="D12" s="22"/>
      <c r="E12" s="22"/>
      <c r="F12" s="23"/>
      <c r="G12" s="21">
        <f>(4*(3*G4/G4)+1)/(4*(3*G4/G4)+2)</f>
        <v>0.928571428571429</v>
      </c>
      <c r="H12" s="22"/>
      <c r="I12" s="22"/>
      <c r="J12" s="22"/>
      <c r="K12" s="23"/>
      <c r="L12" s="21">
        <f>(4*(3*L4/L4)+1)/(4*(3*L4/L4)+2)</f>
        <v>0.928571428571429</v>
      </c>
      <c r="M12" s="22"/>
      <c r="N12" s="22"/>
      <c r="O12" s="22"/>
      <c r="P12" s="23"/>
      <c r="Q12" s="21">
        <f>(4*(3*Q4/Q4)+1)/(4*(3*Q4/Q4)+2)</f>
        <v>0.928571428571429</v>
      </c>
      <c r="R12" s="22"/>
      <c r="S12" s="22"/>
      <c r="T12" s="22"/>
      <c r="U12" s="23"/>
      <c r="V12" s="21">
        <f>(4*(3*V4/V4)+1)/(4*(3*V4/V4)+2)</f>
        <v>0.928571428571429</v>
      </c>
      <c r="W12" s="22"/>
      <c r="X12" s="22"/>
      <c r="Y12" s="22"/>
      <c r="Z12" s="23"/>
      <c r="AA12" s="21">
        <f>(4*(3*AA4/AA4)+1)/(4*(3*AA4/AA4)+2)</f>
        <v>0.928571428571429</v>
      </c>
      <c r="AB12" s="22"/>
      <c r="AC12" s="22"/>
      <c r="AD12" s="22"/>
      <c r="AE12" s="23"/>
      <c r="AF12" s="21">
        <f>(4*(3*AF4/AF4)+1)/(4*(3*AF4/AF4)+2)</f>
        <v>0.928571428571429</v>
      </c>
      <c r="AG12" s="22"/>
      <c r="AH12" s="22"/>
      <c r="AI12" s="22"/>
      <c r="AJ12" s="23"/>
      <c r="AK12" s="21">
        <f>(4*(3*AK4/AK4)+1)/(4*(3*AK4/AK4)+2)</f>
        <v>0.928571428571429</v>
      </c>
      <c r="AL12" s="22"/>
      <c r="AM12" s="22"/>
      <c r="AN12" s="22"/>
      <c r="AO12" s="23"/>
      <c r="AP12" s="21">
        <f>(4*(3*AP4/AP4)+1)/(4*(3*AP4/AP4)+2)</f>
        <v>0.928571428571429</v>
      </c>
      <c r="AQ12" s="22"/>
      <c r="AR12" s="22"/>
      <c r="AS12" s="22"/>
      <c r="AT12" s="23"/>
      <c r="AU12" s="21">
        <f>(4*(3*AU4/AU4)+1)/(4*(3*AU4/AU4)+2)</f>
        <v>0.928571428571429</v>
      </c>
      <c r="AV12" s="22"/>
      <c r="AW12" s="22"/>
      <c r="AX12" s="22"/>
      <c r="AY12" s="23"/>
      <c r="AZ12" s="21">
        <f>(4*(3*AZ4/AZ4)+1)/(4*(3*AZ4/AZ4)+2)</f>
        <v>0.928571428571429</v>
      </c>
      <c r="BA12" s="22"/>
      <c r="BB12" s="22"/>
      <c r="BC12" s="22"/>
      <c r="BD12" s="23"/>
    </row>
    <row r="13" s="14" customFormat="1" spans="1:56">
      <c r="A13" s="19" t="s">
        <v>29</v>
      </c>
      <c r="B13" s="20">
        <v>40</v>
      </c>
      <c r="C13" s="20">
        <v>65</v>
      </c>
      <c r="D13" s="20">
        <v>100</v>
      </c>
      <c r="E13" s="20">
        <v>150</v>
      </c>
      <c r="F13" s="20">
        <v>200</v>
      </c>
      <c r="G13" s="20">
        <v>40</v>
      </c>
      <c r="H13" s="20">
        <v>65</v>
      </c>
      <c r="I13" s="20">
        <v>100</v>
      </c>
      <c r="J13" s="20">
        <v>150</v>
      </c>
      <c r="K13" s="20">
        <v>200</v>
      </c>
      <c r="L13" s="20">
        <v>40</v>
      </c>
      <c r="M13" s="20">
        <v>65</v>
      </c>
      <c r="N13" s="20">
        <v>100</v>
      </c>
      <c r="O13" s="20">
        <v>150</v>
      </c>
      <c r="P13" s="20">
        <v>200</v>
      </c>
      <c r="Q13" s="20">
        <v>40</v>
      </c>
      <c r="R13" s="20">
        <v>65</v>
      </c>
      <c r="S13" s="20">
        <v>100</v>
      </c>
      <c r="T13" s="20">
        <v>150</v>
      </c>
      <c r="U13" s="20">
        <v>200</v>
      </c>
      <c r="V13" s="20">
        <v>40</v>
      </c>
      <c r="W13" s="20">
        <v>65</v>
      </c>
      <c r="X13" s="20">
        <v>100</v>
      </c>
      <c r="Y13" s="20">
        <v>150</v>
      </c>
      <c r="Z13" s="20">
        <v>200</v>
      </c>
      <c r="AA13" s="20">
        <v>40</v>
      </c>
      <c r="AB13" s="20">
        <v>65</v>
      </c>
      <c r="AC13" s="20">
        <v>100</v>
      </c>
      <c r="AD13" s="20">
        <v>150</v>
      </c>
      <c r="AE13" s="20">
        <v>200</v>
      </c>
      <c r="AF13" s="20">
        <v>40</v>
      </c>
      <c r="AG13" s="20">
        <v>65</v>
      </c>
      <c r="AH13" s="20">
        <v>100</v>
      </c>
      <c r="AI13" s="20">
        <v>150</v>
      </c>
      <c r="AJ13" s="20">
        <v>200</v>
      </c>
      <c r="AK13" s="20">
        <v>40</v>
      </c>
      <c r="AL13" s="20">
        <v>65</v>
      </c>
      <c r="AM13" s="20">
        <v>100</v>
      </c>
      <c r="AN13" s="20">
        <v>150</v>
      </c>
      <c r="AO13" s="20">
        <v>200</v>
      </c>
      <c r="AP13" s="20">
        <v>40</v>
      </c>
      <c r="AQ13" s="20">
        <v>65</v>
      </c>
      <c r="AR13" s="20">
        <v>100</v>
      </c>
      <c r="AS13" s="20">
        <v>150</v>
      </c>
      <c r="AT13" s="20">
        <v>200</v>
      </c>
      <c r="AU13" s="20">
        <v>40</v>
      </c>
      <c r="AV13" s="20">
        <v>65</v>
      </c>
      <c r="AW13" s="20">
        <v>100</v>
      </c>
      <c r="AX13" s="20">
        <v>150</v>
      </c>
      <c r="AY13" s="20">
        <v>200</v>
      </c>
      <c r="AZ13" s="20">
        <v>40</v>
      </c>
      <c r="BA13" s="20">
        <v>65</v>
      </c>
      <c r="BB13" s="20">
        <v>100</v>
      </c>
      <c r="BC13" s="20">
        <v>150</v>
      </c>
      <c r="BD13" s="20">
        <v>200</v>
      </c>
    </row>
    <row r="14" s="14" customFormat="1" spans="1:56">
      <c r="A14" s="19" t="s">
        <v>103</v>
      </c>
      <c r="B14" s="20">
        <v>115</v>
      </c>
      <c r="C14" s="20">
        <v>115</v>
      </c>
      <c r="D14" s="20">
        <v>115</v>
      </c>
      <c r="E14" s="20">
        <v>115</v>
      </c>
      <c r="F14" s="20">
        <v>109</v>
      </c>
      <c r="G14" s="20">
        <v>115</v>
      </c>
      <c r="H14" s="20">
        <v>115</v>
      </c>
      <c r="I14" s="20">
        <v>115</v>
      </c>
      <c r="J14" s="20">
        <v>115</v>
      </c>
      <c r="K14" s="20">
        <v>109</v>
      </c>
      <c r="L14" s="20">
        <v>115</v>
      </c>
      <c r="M14" s="20">
        <v>115</v>
      </c>
      <c r="N14" s="20">
        <v>115</v>
      </c>
      <c r="O14" s="20">
        <v>115</v>
      </c>
      <c r="P14" s="20">
        <v>109</v>
      </c>
      <c r="Q14" s="20">
        <v>115</v>
      </c>
      <c r="R14" s="20">
        <v>115</v>
      </c>
      <c r="S14" s="20">
        <v>115</v>
      </c>
      <c r="T14" s="20">
        <v>115</v>
      </c>
      <c r="U14" s="20">
        <v>109</v>
      </c>
      <c r="V14" s="20">
        <v>115</v>
      </c>
      <c r="W14" s="20">
        <v>115</v>
      </c>
      <c r="X14" s="20">
        <v>115</v>
      </c>
      <c r="Y14" s="20">
        <v>115</v>
      </c>
      <c r="Z14" s="20">
        <v>109</v>
      </c>
      <c r="AA14" s="20">
        <v>115</v>
      </c>
      <c r="AB14" s="20">
        <v>115</v>
      </c>
      <c r="AC14" s="20">
        <v>115</v>
      </c>
      <c r="AD14" s="20">
        <v>115</v>
      </c>
      <c r="AE14" s="20">
        <v>109</v>
      </c>
      <c r="AF14" s="20">
        <v>115</v>
      </c>
      <c r="AG14" s="20">
        <v>115</v>
      </c>
      <c r="AH14" s="20">
        <v>115</v>
      </c>
      <c r="AI14" s="20">
        <v>115</v>
      </c>
      <c r="AJ14" s="20">
        <v>109</v>
      </c>
      <c r="AK14" s="20">
        <v>115</v>
      </c>
      <c r="AL14" s="20">
        <v>115</v>
      </c>
      <c r="AM14" s="20">
        <v>115</v>
      </c>
      <c r="AN14" s="20">
        <v>115</v>
      </c>
      <c r="AO14" s="20">
        <v>109</v>
      </c>
      <c r="AP14" s="20">
        <v>115</v>
      </c>
      <c r="AQ14" s="20">
        <v>115</v>
      </c>
      <c r="AR14" s="20">
        <v>115</v>
      </c>
      <c r="AS14" s="20">
        <v>115</v>
      </c>
      <c r="AT14" s="20">
        <v>109</v>
      </c>
      <c r="AU14" s="20">
        <v>115</v>
      </c>
      <c r="AV14" s="20">
        <v>115</v>
      </c>
      <c r="AW14" s="20">
        <v>115</v>
      </c>
      <c r="AX14" s="20">
        <v>115</v>
      </c>
      <c r="AY14" s="20">
        <v>109</v>
      </c>
      <c r="AZ14" s="20">
        <v>115</v>
      </c>
      <c r="BA14" s="20">
        <v>115</v>
      </c>
      <c r="BB14" s="20">
        <v>115</v>
      </c>
      <c r="BC14" s="20">
        <v>115</v>
      </c>
      <c r="BD14" s="20">
        <v>109</v>
      </c>
    </row>
    <row r="15" s="15" customFormat="1" spans="1:56">
      <c r="A15" s="24" t="s">
        <v>104</v>
      </c>
      <c r="B15" s="25">
        <f>(2*B10*B14)/(B3-2*B10*B6)</f>
        <v>24.2469879518072</v>
      </c>
      <c r="C15" s="25">
        <f>(2*B10*C14)/(B3-2*B10*B6)</f>
        <v>24.2469879518072</v>
      </c>
      <c r="D15" s="25">
        <f>(2*B10*D14)/(B3-2*B10*B6)</f>
        <v>24.2469879518072</v>
      </c>
      <c r="E15" s="25">
        <f>(2*B10*E14)/(B3-2*B10*B6)</f>
        <v>24.2469879518072</v>
      </c>
      <c r="F15" s="25">
        <f>(2*B10*F14)/(B3-2*B10*B6)</f>
        <v>22.9819277108434</v>
      </c>
      <c r="G15" s="25">
        <f>(2*G10*G14)/(G3-2*G10*G6)</f>
        <v>33.2644628099174</v>
      </c>
      <c r="H15" s="25">
        <f>(2*G10*H14)/(G3-2*G10*G6)</f>
        <v>33.2644628099174</v>
      </c>
      <c r="I15" s="25">
        <f>(2*G10*I14)/(G3-2*G10*G6)</f>
        <v>33.2644628099174</v>
      </c>
      <c r="J15" s="25">
        <f>(2*G10*J14)/(G3-2*G10*G6)</f>
        <v>33.2644628099174</v>
      </c>
      <c r="K15" s="25">
        <f>(2*G10*K14)/(G3-2*G10*G6)</f>
        <v>31.5289256198347</v>
      </c>
      <c r="L15" s="25">
        <f>(2*L10*L14)/(L3-2*L10*L6)</f>
        <v>22.3256735340729</v>
      </c>
      <c r="M15" s="25">
        <f>(2*L10*M14)/(L3-2*L10*L6)</f>
        <v>22.3256735340729</v>
      </c>
      <c r="N15" s="25">
        <f>(2*L10*N14)/(L3-2*L10*L6)</f>
        <v>22.3256735340729</v>
      </c>
      <c r="O15" s="25">
        <f>(2*L10*O14)/(L3-2*L10*L6)</f>
        <v>22.3256735340729</v>
      </c>
      <c r="P15" s="25">
        <f>(2*L10*P14)/(L3-2*L10*L6)</f>
        <v>21.1608557844691</v>
      </c>
      <c r="Q15" s="25">
        <f>(2*Q10*Q14)/(Q3-2*Q10*Q6)</f>
        <v>32.9918032786885</v>
      </c>
      <c r="R15" s="25">
        <f>(2*Q10*R14)/(Q3-2*Q10*Q6)</f>
        <v>32.9918032786885</v>
      </c>
      <c r="S15" s="25">
        <f>(2*Q10*S14)/(Q3-2*Q10*Q6)</f>
        <v>32.9918032786885</v>
      </c>
      <c r="T15" s="25">
        <f>(2*Q10*T14)/(Q3-2*Q10*Q6)</f>
        <v>32.9918032786885</v>
      </c>
      <c r="U15" s="25">
        <f>(2*Q10*U14)/(Q3-2*Q10*Q6)</f>
        <v>31.2704918032787</v>
      </c>
      <c r="V15" s="25">
        <f>(2*V10*V14)/(V3-2*V10*V6)</f>
        <v>24.2469879518072</v>
      </c>
      <c r="W15" s="25">
        <f>(2*V10*W14)/(V3-2*V10*V6)</f>
        <v>24.2469879518072</v>
      </c>
      <c r="X15" s="25">
        <f>(2*V10*X14)/(V3-2*V10*V6)</f>
        <v>24.2469879518072</v>
      </c>
      <c r="Y15" s="25">
        <f>(2*V10*Y14)/(V3-2*V10*V6)</f>
        <v>24.2469879518072</v>
      </c>
      <c r="Z15" s="25">
        <f>(2*V10*Z14)/(V3-2*V10*V6)</f>
        <v>22.9819277108434</v>
      </c>
      <c r="AA15" s="25">
        <f>(2*AA10*AA14)/(AA3-2*AA10*AA6)</f>
        <v>17.8097345132743</v>
      </c>
      <c r="AB15" s="25">
        <f>(2*AA10*AB14)/(AA3-2*AA10*AA6)</f>
        <v>17.8097345132743</v>
      </c>
      <c r="AC15" s="25">
        <f>(2*AA10*AC14)/(AA3-2*AA10*AA6)</f>
        <v>17.8097345132743</v>
      </c>
      <c r="AD15" s="25">
        <f>(2*AA10*AD14)/(AA3-2*AA10*AA6)</f>
        <v>17.8097345132743</v>
      </c>
      <c r="AE15" s="25">
        <f>(2*AA10*AE14)/(AA3-2*AA10*AA6)</f>
        <v>16.8805309734513</v>
      </c>
      <c r="AF15" s="25">
        <f>(2*AF10*AF14)/(AF3-2*AF10*AF6)</f>
        <v>17.8097345132743</v>
      </c>
      <c r="AG15" s="25">
        <f>(2*AF10*AG14)/(AF3-2*AF10*AF6)</f>
        <v>17.8097345132743</v>
      </c>
      <c r="AH15" s="25">
        <f>(2*AF10*AH14)/(AF3-2*AF10*AF6)</f>
        <v>17.8097345132743</v>
      </c>
      <c r="AI15" s="25">
        <f>(2*AF10*AI14)/(AF3-2*AF10*AF6)</f>
        <v>17.8097345132743</v>
      </c>
      <c r="AJ15" s="25">
        <f>(2*AF10*AJ14)/(AF3-2*AF10*AF6)</f>
        <v>16.8805309734513</v>
      </c>
      <c r="AK15" s="25">
        <f>(2*AK10*AK14)/(AK3-2*AK10*AK6)</f>
        <v>13.8793103448276</v>
      </c>
      <c r="AL15" s="25">
        <f>(2*AK10*AL14)/(AK3-2*AK10*AK6)</f>
        <v>13.8793103448276</v>
      </c>
      <c r="AM15" s="25">
        <f>(2*AK10*AM14)/(AK3-2*AK10*AK6)</f>
        <v>13.8793103448276</v>
      </c>
      <c r="AN15" s="25">
        <f>(2*AK10*AN14)/(AK3-2*AK10*AK6)</f>
        <v>13.8793103448276</v>
      </c>
      <c r="AO15" s="25">
        <f>(2*AK10*AO14)/(AK3-2*AK10*AK6)</f>
        <v>13.1551724137931</v>
      </c>
      <c r="AP15" s="25">
        <f>(2*AP10*AP14)/(AP3-2*AP10*AP6)</f>
        <v>10.5489225393128</v>
      </c>
      <c r="AQ15" s="25">
        <f>(2*AP10*AQ14)/(AP3-2*AP10*AP6)</f>
        <v>10.5489225393128</v>
      </c>
      <c r="AR15" s="25">
        <f>(2*AP10*AR14)/(AP3-2*AP10*AP6)</f>
        <v>10.5489225393128</v>
      </c>
      <c r="AS15" s="25">
        <f>(2*AP10*AS14)/(AP3-2*AP10*AP6)</f>
        <v>10.5489225393128</v>
      </c>
      <c r="AT15" s="25">
        <f>(2*AP10*AT14)/(AP3-2*AP10*AP6)</f>
        <v>9.99854397204426</v>
      </c>
      <c r="AU15" s="25">
        <f>(2*AU10*AU14)/(AU3-2*AU10*AU6)</f>
        <v>12.9991192014093</v>
      </c>
      <c r="AV15" s="25">
        <f>(2*AU10*AV14)/(AU3-2*AU10*AU6)</f>
        <v>12.9991192014093</v>
      </c>
      <c r="AW15" s="25">
        <f>(2*AU10*AW14)/(AU3-2*AU10*AU6)</f>
        <v>12.9991192014093</v>
      </c>
      <c r="AX15" s="25">
        <f>(2*AU10*AX14)/(AU3-2*AU10*AU6)</f>
        <v>12.9991192014093</v>
      </c>
      <c r="AY15" s="25">
        <f>(2*AU10*AY14)/(AU3-2*AU10*AU6)</f>
        <v>12.3209042865531</v>
      </c>
      <c r="AZ15" s="25">
        <f>(2*AZ10*AZ14)/(AZ3-2*AZ10*AZ6)</f>
        <v>14.2393867924528</v>
      </c>
      <c r="BA15" s="25">
        <f>(2*AZ10*BA14)/(AZ3-2*AZ10*AZ6)</f>
        <v>14.2393867924528</v>
      </c>
      <c r="BB15" s="25">
        <f>(2*AZ10*BB14)/(AZ3-2*AZ10*AZ6)</f>
        <v>14.2393867924528</v>
      </c>
      <c r="BC15" s="25">
        <f>(2*AZ10*BC14)/(AZ3-2*AZ10*AZ6)</f>
        <v>14.2393867924528</v>
      </c>
      <c r="BD15" s="25">
        <f>(2*AZ10*BD14)/(AZ3-2*AZ10*AZ6)</f>
        <v>13.4964622641509</v>
      </c>
    </row>
    <row r="16" spans="1:56">
      <c r="A16" s="24" t="s">
        <v>105</v>
      </c>
      <c r="B16" s="17">
        <f>(2*B10*B14/B11)/(B3-2*B10*B6)</f>
        <v>22.0427163198248</v>
      </c>
      <c r="C16" s="17">
        <f>(2*B10*C14/B11)/(B3-2*B10*B6)</f>
        <v>22.0427163198248</v>
      </c>
      <c r="D16" s="17">
        <f>(2*B10*D14/B11)/(B3-2*B10*B6)</f>
        <v>22.0427163198248</v>
      </c>
      <c r="E16" s="17">
        <f>(2*B10*E14/B11)/(B3-2*B10*B6)</f>
        <v>22.0427163198248</v>
      </c>
      <c r="F16" s="17">
        <f>(2*B10*F14/B11)/(B3-2*B10*B6)</f>
        <v>20.8926615553122</v>
      </c>
      <c r="G16" s="17">
        <f>(2*G10*G14/G11)/(G3-2*G10*G6)</f>
        <v>30.2404207362885</v>
      </c>
      <c r="H16" s="17">
        <f>(2*G10*G14/G11)/(G3-2*G10*G6)</f>
        <v>30.2404207362885</v>
      </c>
      <c r="I16" s="17">
        <f>(2*G10*I14/G11)/(G3-2*G10*G6)</f>
        <v>30.2404207362885</v>
      </c>
      <c r="J16" s="17">
        <f>(2*G10*J14/G11)/(G3-2*G10*G6)</f>
        <v>30.2404207362885</v>
      </c>
      <c r="K16" s="17">
        <f>(2*G10*K14/G11)/(G3-2*G10*G6)</f>
        <v>28.6626596543952</v>
      </c>
      <c r="L16" s="17">
        <f>(2*L10*L14/L11)/(L3-2*L10*L6)</f>
        <v>20.2960668491572</v>
      </c>
      <c r="M16" s="17">
        <f>(2*L10*M14/L11)/(L3-2*L10*L6)</f>
        <v>20.2960668491572</v>
      </c>
      <c r="N16" s="17">
        <f>(2*L10*N14/L11)/(L3-2*L10*L6)</f>
        <v>20.2960668491572</v>
      </c>
      <c r="O16" s="17">
        <f>(2*L10*O14/L11)/(L3-2*L10*L6)</f>
        <v>20.2960668491572</v>
      </c>
      <c r="P16" s="17">
        <f>(2*L10*P14/L11)/(L3-2*L10*L6)</f>
        <v>19.2371416222446</v>
      </c>
      <c r="Q16" s="17">
        <f>(2*Q10*Q14/Q11)/(Q3-2*Q10*Q6)</f>
        <v>29.9925484351714</v>
      </c>
      <c r="R16" s="17">
        <f>(2*Q10*R14/Q11)/(Q3-2*Q10*Q6)</f>
        <v>29.9925484351714</v>
      </c>
      <c r="S16" s="17">
        <f>(2*Q10*S14/Q11)/(Q3-2*Q10*Q6)</f>
        <v>29.9925484351714</v>
      </c>
      <c r="T16" s="17">
        <f>(2*Q10*T14/Q11)/(Q3-2*Q10*Q6)</f>
        <v>29.9925484351714</v>
      </c>
      <c r="U16" s="17">
        <f>(2*Q10*U14/Q11)/(Q3-2*Q10*Q6)</f>
        <v>28.4277198211624</v>
      </c>
      <c r="V16" s="17">
        <f>(2*V10*V14/V11)/(V3-2*V10*V6)</f>
        <v>22.0427163198248</v>
      </c>
      <c r="W16" s="17">
        <f>(2*V10*W14/V11)/(V3-2*V10*V6)</f>
        <v>22.0427163198248</v>
      </c>
      <c r="X16" s="17">
        <f>(2*V10*X14/V11)/(V3-2*V10*V6)</f>
        <v>22.0427163198248</v>
      </c>
      <c r="Y16" s="17">
        <f>(2*V10*Y14/V11)/(V3-2*V10*V6)</f>
        <v>22.0427163198248</v>
      </c>
      <c r="Z16" s="17">
        <f>(2*V10*Z14/V11)/(V3-2*V10*V6)</f>
        <v>20.8926615553122</v>
      </c>
      <c r="AA16" s="17">
        <f>(2*AA10*AA14/AA11)/(AA3-2*AA10*AA6)</f>
        <v>16.1906677393403</v>
      </c>
      <c r="AB16" s="17">
        <f>(2*AA10*AB14/AA11)/(AA3-2*AA10*AA6)</f>
        <v>16.1906677393403</v>
      </c>
      <c r="AC16" s="17">
        <f>(2*AA10*AC14/AA11)/(AA3-2*AA10*AA6)</f>
        <v>16.1906677393403</v>
      </c>
      <c r="AD16" s="17">
        <f>(2*AA10*AD14/AA11)/(AA3-2*AA10*AA6)</f>
        <v>16.1906677393403</v>
      </c>
      <c r="AE16" s="17">
        <f>(2*AA10*AE14/AA11)/(AA3-2*AA10*AA6)</f>
        <v>15.3459372485921</v>
      </c>
      <c r="AF16" s="17">
        <f>(2*AF10*AF14/AF11)/(AF3-2*AF10*AF6)</f>
        <v>16.1906677393403</v>
      </c>
      <c r="AG16" s="17">
        <f>(2*AF10*AG14/AF11)/(AF3-2*AF10*AF6)</f>
        <v>16.1906677393403</v>
      </c>
      <c r="AH16" s="17">
        <f>(2*AF10*AH14/AF11)/(AF3-2*AF10*AF6)</f>
        <v>16.1906677393403</v>
      </c>
      <c r="AI16" s="17">
        <f>(2*AF10*AI14/AF11)/(AF3-2*AF10*AF6)</f>
        <v>16.1906677393403</v>
      </c>
      <c r="AJ16" s="17">
        <f>(2*AF10*AJ14/AF11)/(AF3-2*AF10*AF6)</f>
        <v>15.3459372485921</v>
      </c>
      <c r="AK16" s="17">
        <f>(2*AK10*AK14/AK11)/(AK3-2*AK10*AK6)</f>
        <v>12.6175548589342</v>
      </c>
      <c r="AL16" s="17">
        <f>(2*AK10*AL14/AK11)/(AK3-2*AK10*AK6)</f>
        <v>12.6175548589342</v>
      </c>
      <c r="AM16" s="17">
        <f>(2*AK10*AM14/AK11)/(AK3-2*AK10*AK6)</f>
        <v>12.6175548589342</v>
      </c>
      <c r="AN16" s="17">
        <f>(2*AK10*AN14/AK11)/(AK3-2*AK10*AK6)</f>
        <v>12.6175548589342</v>
      </c>
      <c r="AO16" s="17">
        <f>(2*AK10*AO14/AK11)/(AK3-2*AK10*AK6)</f>
        <v>11.9592476489028</v>
      </c>
      <c r="AP16" s="17">
        <f>(2*AP10*AP14/AP11)/(AP3-2*AP10*AP6)</f>
        <v>9.58992958119341</v>
      </c>
      <c r="AQ16" s="17">
        <f>(2*AP10*AQ14/AP11)/(AP3-2*AP10*AP6)</f>
        <v>9.58992958119341</v>
      </c>
      <c r="AR16" s="17">
        <f>(2*AP10*AR14/AP11)/(AP3-2*AP10*AP6)</f>
        <v>9.58992958119341</v>
      </c>
      <c r="AS16" s="17">
        <f>(2*AP10*AS14/AP11)/(AP3-2*AP10*AP6)</f>
        <v>9.58992958119341</v>
      </c>
      <c r="AT16" s="17">
        <f>(2*AP10*AT14/AP11)/(AP3-2*AP10*AP6)</f>
        <v>9.08958542913115</v>
      </c>
      <c r="AU16" s="17">
        <f>(2*AU10*AU14/AU11)/(AU3-2*AU10*AU6)</f>
        <v>11.8173810921903</v>
      </c>
      <c r="AV16" s="17">
        <f>(2*AU10*AV14/AU11)/(AU3-2*AU10*AU6)</f>
        <v>11.8173810921903</v>
      </c>
      <c r="AW16" s="17">
        <f>(2*AU10*AW14/AU11)/(AU3-2*AU10*AU6)</f>
        <v>11.8173810921903</v>
      </c>
      <c r="AX16" s="17">
        <f>(2*AU10*AX14/AU11)/(AU3-2*AU10*AU6)</f>
        <v>11.8173810921903</v>
      </c>
      <c r="AY16" s="17">
        <f>(2*AU10*AY14/AU11)/(AU3-2*AU10*AU6)</f>
        <v>11.2008220786847</v>
      </c>
      <c r="AZ16" s="17">
        <f>(2*AZ10*AZ14/AZ11)/(AZ3-2*AZ10*AZ6)</f>
        <v>12.944897084048</v>
      </c>
      <c r="BA16" s="17">
        <f>(2*AZ10*BA14/AZ11)/(AZ3-2*AZ10*AZ6)</f>
        <v>12.944897084048</v>
      </c>
      <c r="BB16" s="17">
        <f>(2*AZ10*BB14/AZ11)/(AZ3-2*AZ10*AZ6)</f>
        <v>12.944897084048</v>
      </c>
      <c r="BC16" s="17">
        <f>(2*AZ10*BC14/AZ11)/(AZ3-2*AZ10*AZ6)</f>
        <v>12.944897084048</v>
      </c>
      <c r="BD16" s="17">
        <f>(2*AZ10*BD14/AZ11)/(AZ3-2*AZ10*AZ6)</f>
        <v>12.2695111492281</v>
      </c>
    </row>
  </sheetData>
  <mergeCells count="132">
    <mergeCell ref="B1:F1"/>
    <mergeCell ref="G1:K1"/>
    <mergeCell ref="L1:P1"/>
    <mergeCell ref="Q1:U1"/>
    <mergeCell ref="V1:Z1"/>
    <mergeCell ref="AA1:AE1"/>
    <mergeCell ref="AF1:AJ1"/>
    <mergeCell ref="AK1:AO1"/>
    <mergeCell ref="AP1:AT1"/>
    <mergeCell ref="AU1:AY1"/>
    <mergeCell ref="AZ1:BD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AZ2:BD2"/>
    <mergeCell ref="B3:F3"/>
    <mergeCell ref="G3:K3"/>
    <mergeCell ref="L3:P3"/>
    <mergeCell ref="Q3:U3"/>
    <mergeCell ref="V3:Z3"/>
    <mergeCell ref="AA3:AE3"/>
    <mergeCell ref="AF3:AJ3"/>
    <mergeCell ref="AK3:AO3"/>
    <mergeCell ref="AP3:AT3"/>
    <mergeCell ref="AU3:AY3"/>
    <mergeCell ref="AZ3:BD3"/>
    <mergeCell ref="B4:F4"/>
    <mergeCell ref="G4:K4"/>
    <mergeCell ref="L4:P4"/>
    <mergeCell ref="Q4:U4"/>
    <mergeCell ref="V4:Z4"/>
    <mergeCell ref="AA4:AE4"/>
    <mergeCell ref="AF4:AJ4"/>
    <mergeCell ref="AK4:AO4"/>
    <mergeCell ref="AP4:AT4"/>
    <mergeCell ref="AU4:AY4"/>
    <mergeCell ref="AZ4:BD4"/>
    <mergeCell ref="B5:F5"/>
    <mergeCell ref="G5:K5"/>
    <mergeCell ref="L5:P5"/>
    <mergeCell ref="Q5:U5"/>
    <mergeCell ref="V5:Z5"/>
    <mergeCell ref="AA5:AE5"/>
    <mergeCell ref="AF5:AJ5"/>
    <mergeCell ref="AK5:AO5"/>
    <mergeCell ref="AP5:AT5"/>
    <mergeCell ref="AU5:AY5"/>
    <mergeCell ref="AZ5:BD5"/>
    <mergeCell ref="B6:F6"/>
    <mergeCell ref="G6:K6"/>
    <mergeCell ref="L6:P6"/>
    <mergeCell ref="Q6:U6"/>
    <mergeCell ref="V6:Z6"/>
    <mergeCell ref="AA6:AE6"/>
    <mergeCell ref="AF6:AJ6"/>
    <mergeCell ref="AK6:AO6"/>
    <mergeCell ref="AP6:AT6"/>
    <mergeCell ref="AU6:AY6"/>
    <mergeCell ref="AZ6:BD6"/>
    <mergeCell ref="B7:F7"/>
    <mergeCell ref="G7:K7"/>
    <mergeCell ref="L7:P7"/>
    <mergeCell ref="Q7:U7"/>
    <mergeCell ref="V7:Z7"/>
    <mergeCell ref="AA7:AE7"/>
    <mergeCell ref="AF7:AJ7"/>
    <mergeCell ref="AK7:AO7"/>
    <mergeCell ref="AP7:AT7"/>
    <mergeCell ref="AU7:AY7"/>
    <mergeCell ref="AZ7:BD7"/>
    <mergeCell ref="B8:F8"/>
    <mergeCell ref="G8:K8"/>
    <mergeCell ref="L8:P8"/>
    <mergeCell ref="Q8:U8"/>
    <mergeCell ref="V8:Z8"/>
    <mergeCell ref="AA8:AE8"/>
    <mergeCell ref="AF8:AJ8"/>
    <mergeCell ref="AK8:AO8"/>
    <mergeCell ref="AP8:AT8"/>
    <mergeCell ref="AU8:AY8"/>
    <mergeCell ref="AZ8:BD8"/>
    <mergeCell ref="B9:F9"/>
    <mergeCell ref="G9:K9"/>
    <mergeCell ref="L9:P9"/>
    <mergeCell ref="Q9:U9"/>
    <mergeCell ref="V9:Z9"/>
    <mergeCell ref="AA9:AE9"/>
    <mergeCell ref="AF9:AJ9"/>
    <mergeCell ref="AK9:AO9"/>
    <mergeCell ref="AP9:AT9"/>
    <mergeCell ref="AU9:AY9"/>
    <mergeCell ref="AZ9:BD9"/>
    <mergeCell ref="B10:F10"/>
    <mergeCell ref="G10:K10"/>
    <mergeCell ref="L10:P10"/>
    <mergeCell ref="Q10:U10"/>
    <mergeCell ref="V10:Z10"/>
    <mergeCell ref="AA10:AE10"/>
    <mergeCell ref="AF10:AJ10"/>
    <mergeCell ref="AK10:AO10"/>
    <mergeCell ref="AP10:AT10"/>
    <mergeCell ref="AU10:AY10"/>
    <mergeCell ref="AZ10:BD10"/>
    <mergeCell ref="B11:F11"/>
    <mergeCell ref="G11:K11"/>
    <mergeCell ref="L11:P11"/>
    <mergeCell ref="Q11:U11"/>
    <mergeCell ref="V11:Z11"/>
    <mergeCell ref="AA11:AE11"/>
    <mergeCell ref="AF11:AJ11"/>
    <mergeCell ref="AK11:AO11"/>
    <mergeCell ref="AP11:AT11"/>
    <mergeCell ref="AU11:AY11"/>
    <mergeCell ref="AZ11:BD11"/>
    <mergeCell ref="B12:F12"/>
    <mergeCell ref="G12:K12"/>
    <mergeCell ref="L12:P12"/>
    <mergeCell ref="Q12:U12"/>
    <mergeCell ref="V12:Z12"/>
    <mergeCell ref="AA12:AE12"/>
    <mergeCell ref="AF12:AJ12"/>
    <mergeCell ref="AK12:AO12"/>
    <mergeCell ref="AP12:AT12"/>
    <mergeCell ref="AU12:AY12"/>
    <mergeCell ref="AZ12:BD1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8" sqref="A8"/>
    </sheetView>
  </sheetViews>
  <sheetFormatPr defaultColWidth="8.625" defaultRowHeight="16.5" outlineLevelRow="3" outlineLevelCol="6"/>
  <cols>
    <col min="1" max="1" width="25.5" style="8" customWidth="1"/>
    <col min="2" max="2" width="12.5" style="8" customWidth="1"/>
    <col min="3" max="4" width="5.875" style="8" customWidth="1"/>
    <col min="5" max="7" width="7" style="8" customWidth="1"/>
    <col min="8" max="16384" width="8.625" style="8"/>
  </cols>
  <sheetData>
    <row r="1" ht="15" spans="1:7">
      <c r="A1" s="9" t="s">
        <v>106</v>
      </c>
      <c r="B1" s="10" t="s">
        <v>107</v>
      </c>
      <c r="C1" s="11" t="s">
        <v>108</v>
      </c>
      <c r="D1" s="11"/>
      <c r="E1" s="11"/>
      <c r="F1" s="11"/>
      <c r="G1" s="11"/>
    </row>
    <row r="2" ht="15" spans="1:7">
      <c r="A2" s="9"/>
      <c r="B2" s="12"/>
      <c r="C2" s="11" t="s">
        <v>109</v>
      </c>
      <c r="D2" s="11" t="s">
        <v>110</v>
      </c>
      <c r="E2" s="11" t="s">
        <v>111</v>
      </c>
      <c r="F2" s="11" t="s">
        <v>112</v>
      </c>
      <c r="G2" s="11" t="s">
        <v>113</v>
      </c>
    </row>
    <row r="3" spans="1:7">
      <c r="A3" s="13" t="s">
        <v>114</v>
      </c>
      <c r="B3" s="13" t="s">
        <v>115</v>
      </c>
      <c r="C3" s="13">
        <v>138</v>
      </c>
      <c r="D3" s="13">
        <v>138</v>
      </c>
      <c r="E3" s="13">
        <v>138</v>
      </c>
      <c r="F3" s="13">
        <v>138</v>
      </c>
      <c r="G3" s="13">
        <v>129</v>
      </c>
    </row>
    <row r="4" spans="1:7">
      <c r="A4" s="13" t="s">
        <v>116</v>
      </c>
      <c r="B4" s="13" t="s">
        <v>115</v>
      </c>
      <c r="C4" s="13">
        <v>115</v>
      </c>
      <c r="D4" s="13">
        <v>115</v>
      </c>
      <c r="E4" s="13">
        <v>115</v>
      </c>
      <c r="F4" s="13">
        <v>115</v>
      </c>
      <c r="G4" s="13">
        <v>109</v>
      </c>
    </row>
  </sheetData>
  <mergeCells count="3">
    <mergeCell ref="C1:G1"/>
    <mergeCell ref="A1:A2"/>
    <mergeCell ref="B1:B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E164"/>
  <sheetViews>
    <sheetView topLeftCell="B1" workbookViewId="0">
      <selection activeCell="S180" sqref="S180"/>
    </sheetView>
  </sheetViews>
  <sheetFormatPr defaultColWidth="9" defaultRowHeight="13.5"/>
  <cols>
    <col min="1" max="1" width="34.625" style="1" hidden="1" customWidth="1"/>
    <col min="2" max="2" width="13.375" style="1" customWidth="1"/>
    <col min="3" max="3" width="18" style="1" customWidth="1"/>
    <col min="4" max="4" width="15" style="1" hidden="1" customWidth="1"/>
    <col min="5" max="5" width="11.25" style="1" customWidth="1"/>
    <col min="6" max="6" width="4.875" style="1" hidden="1" customWidth="1"/>
    <col min="7" max="7" width="8" style="1" hidden="1" customWidth="1"/>
    <col min="8" max="8" width="31.75" style="1" customWidth="1"/>
    <col min="9" max="9" width="4.75" style="1" hidden="1" customWidth="1"/>
    <col min="10" max="10" width="16.75" style="1" hidden="1" customWidth="1"/>
    <col min="11" max="11" width="6.25" style="1" customWidth="1"/>
    <col min="12" max="13" width="4.75" style="1" hidden="1" customWidth="1"/>
    <col min="14" max="14" width="9.625" style="1" hidden="1" customWidth="1"/>
    <col min="15" max="16" width="8" style="1" hidden="1" customWidth="1"/>
    <col min="17" max="17" width="9.125" style="1" hidden="1" customWidth="1"/>
    <col min="18" max="18" width="4.75" style="1" hidden="1" customWidth="1"/>
    <col min="19" max="19" width="14.625" style="1" customWidth="1"/>
    <col min="20" max="20" width="9.625" style="1" hidden="1" customWidth="1"/>
    <col min="21" max="21" width="4.75" style="1" hidden="1" customWidth="1"/>
    <col min="22" max="22" width="8.5" style="1" hidden="1" customWidth="1"/>
    <col min="23" max="23" width="13" style="1" customWidth="1"/>
    <col min="24" max="24" width="19" style="1" customWidth="1"/>
    <col min="25" max="25" width="4.75" style="1" customWidth="1"/>
    <col min="26" max="26" width="7.375" style="1" customWidth="1"/>
    <col min="27" max="27" width="8.5" style="1" customWidth="1"/>
    <col min="28" max="29" width="16.875" style="1" customWidth="1"/>
    <col min="30" max="30" width="6.375" style="1" customWidth="1"/>
    <col min="31" max="31" width="5.875" style="1" customWidth="1"/>
    <col min="32" max="256" width="9" style="1"/>
    <col min="257" max="286" width="14.75" style="1" customWidth="1"/>
    <col min="287" max="287" width="5.875" style="1" customWidth="1"/>
    <col min="288" max="512" width="9" style="1"/>
    <col min="513" max="542" width="14.75" style="1" customWidth="1"/>
    <col min="543" max="543" width="5.875" style="1" customWidth="1"/>
    <col min="544" max="768" width="9" style="1"/>
    <col min="769" max="798" width="14.75" style="1" customWidth="1"/>
    <col min="799" max="799" width="5.875" style="1" customWidth="1"/>
    <col min="800" max="1024" width="9" style="1"/>
    <col min="1025" max="1054" width="14.75" style="1" customWidth="1"/>
    <col min="1055" max="1055" width="5.875" style="1" customWidth="1"/>
    <col min="1056" max="1280" width="9" style="1"/>
    <col min="1281" max="1310" width="14.75" style="1" customWidth="1"/>
    <col min="1311" max="1311" width="5.875" style="1" customWidth="1"/>
    <col min="1312" max="1536" width="9" style="1"/>
    <col min="1537" max="1566" width="14.75" style="1" customWidth="1"/>
    <col min="1567" max="1567" width="5.875" style="1" customWidth="1"/>
    <col min="1568" max="1792" width="9" style="1"/>
    <col min="1793" max="1822" width="14.75" style="1" customWidth="1"/>
    <col min="1823" max="1823" width="5.875" style="1" customWidth="1"/>
    <col min="1824" max="2048" width="9" style="1"/>
    <col min="2049" max="2078" width="14.75" style="1" customWidth="1"/>
    <col min="2079" max="2079" width="5.875" style="1" customWidth="1"/>
    <col min="2080" max="2304" width="9" style="1"/>
    <col min="2305" max="2334" width="14.75" style="1" customWidth="1"/>
    <col min="2335" max="2335" width="5.875" style="1" customWidth="1"/>
    <col min="2336" max="2560" width="9" style="1"/>
    <col min="2561" max="2590" width="14.75" style="1" customWidth="1"/>
    <col min="2591" max="2591" width="5.875" style="1" customWidth="1"/>
    <col min="2592" max="2816" width="9" style="1"/>
    <col min="2817" max="2846" width="14.75" style="1" customWidth="1"/>
    <col min="2847" max="2847" width="5.875" style="1" customWidth="1"/>
    <col min="2848" max="3072" width="9" style="1"/>
    <col min="3073" max="3102" width="14.75" style="1" customWidth="1"/>
    <col min="3103" max="3103" width="5.875" style="1" customWidth="1"/>
    <col min="3104" max="3328" width="9" style="1"/>
    <col min="3329" max="3358" width="14.75" style="1" customWidth="1"/>
    <col min="3359" max="3359" width="5.875" style="1" customWidth="1"/>
    <col min="3360" max="3584" width="9" style="1"/>
    <col min="3585" max="3614" width="14.75" style="1" customWidth="1"/>
    <col min="3615" max="3615" width="5.875" style="1" customWidth="1"/>
    <col min="3616" max="3840" width="9" style="1"/>
    <col min="3841" max="3870" width="14.75" style="1" customWidth="1"/>
    <col min="3871" max="3871" width="5.875" style="1" customWidth="1"/>
    <col min="3872" max="4096" width="9" style="1"/>
    <col min="4097" max="4126" width="14.75" style="1" customWidth="1"/>
    <col min="4127" max="4127" width="5.875" style="1" customWidth="1"/>
    <col min="4128" max="4352" width="9" style="1"/>
    <col min="4353" max="4382" width="14.75" style="1" customWidth="1"/>
    <col min="4383" max="4383" width="5.875" style="1" customWidth="1"/>
    <col min="4384" max="4608" width="9" style="1"/>
    <col min="4609" max="4638" width="14.75" style="1" customWidth="1"/>
    <col min="4639" max="4639" width="5.875" style="1" customWidth="1"/>
    <col min="4640" max="4864" width="9" style="1"/>
    <col min="4865" max="4894" width="14.75" style="1" customWidth="1"/>
    <col min="4895" max="4895" width="5.875" style="1" customWidth="1"/>
    <col min="4896" max="5120" width="9" style="1"/>
    <col min="5121" max="5150" width="14.75" style="1" customWidth="1"/>
    <col min="5151" max="5151" width="5.875" style="1" customWidth="1"/>
    <col min="5152" max="5376" width="9" style="1"/>
    <col min="5377" max="5406" width="14.75" style="1" customWidth="1"/>
    <col min="5407" max="5407" width="5.875" style="1" customWidth="1"/>
    <col min="5408" max="5632" width="9" style="1"/>
    <col min="5633" max="5662" width="14.75" style="1" customWidth="1"/>
    <col min="5663" max="5663" width="5.875" style="1" customWidth="1"/>
    <col min="5664" max="5888" width="9" style="1"/>
    <col min="5889" max="5918" width="14.75" style="1" customWidth="1"/>
    <col min="5919" max="5919" width="5.875" style="1" customWidth="1"/>
    <col min="5920" max="6144" width="9" style="1"/>
    <col min="6145" max="6174" width="14.75" style="1" customWidth="1"/>
    <col min="6175" max="6175" width="5.875" style="1" customWidth="1"/>
    <col min="6176" max="6400" width="9" style="1"/>
    <col min="6401" max="6430" width="14.75" style="1" customWidth="1"/>
    <col min="6431" max="6431" width="5.875" style="1" customWidth="1"/>
    <col min="6432" max="6656" width="9" style="1"/>
    <col min="6657" max="6686" width="14.75" style="1" customWidth="1"/>
    <col min="6687" max="6687" width="5.875" style="1" customWidth="1"/>
    <col min="6688" max="6912" width="9" style="1"/>
    <col min="6913" max="6942" width="14.75" style="1" customWidth="1"/>
    <col min="6943" max="6943" width="5.875" style="1" customWidth="1"/>
    <col min="6944" max="7168" width="9" style="1"/>
    <col min="7169" max="7198" width="14.75" style="1" customWidth="1"/>
    <col min="7199" max="7199" width="5.875" style="1" customWidth="1"/>
    <col min="7200" max="7424" width="9" style="1"/>
    <col min="7425" max="7454" width="14.75" style="1" customWidth="1"/>
    <col min="7455" max="7455" width="5.875" style="1" customWidth="1"/>
    <col min="7456" max="7680" width="9" style="1"/>
    <col min="7681" max="7710" width="14.75" style="1" customWidth="1"/>
    <col min="7711" max="7711" width="5.875" style="1" customWidth="1"/>
    <col min="7712" max="7936" width="9" style="1"/>
    <col min="7937" max="7966" width="14.75" style="1" customWidth="1"/>
    <col min="7967" max="7967" width="5.875" style="1" customWidth="1"/>
    <col min="7968" max="8192" width="9" style="1"/>
    <col min="8193" max="8222" width="14.75" style="1" customWidth="1"/>
    <col min="8223" max="8223" width="5.875" style="1" customWidth="1"/>
    <col min="8224" max="8448" width="9" style="1"/>
    <col min="8449" max="8478" width="14.75" style="1" customWidth="1"/>
    <col min="8479" max="8479" width="5.875" style="1" customWidth="1"/>
    <col min="8480" max="8704" width="9" style="1"/>
    <col min="8705" max="8734" width="14.75" style="1" customWidth="1"/>
    <col min="8735" max="8735" width="5.875" style="1" customWidth="1"/>
    <col min="8736" max="8960" width="9" style="1"/>
    <col min="8961" max="8990" width="14.75" style="1" customWidth="1"/>
    <col min="8991" max="8991" width="5.875" style="1" customWidth="1"/>
    <col min="8992" max="9216" width="9" style="1"/>
    <col min="9217" max="9246" width="14.75" style="1" customWidth="1"/>
    <col min="9247" max="9247" width="5.875" style="1" customWidth="1"/>
    <col min="9248" max="9472" width="9" style="1"/>
    <col min="9473" max="9502" width="14.75" style="1" customWidth="1"/>
    <col min="9503" max="9503" width="5.875" style="1" customWidth="1"/>
    <col min="9504" max="9728" width="9" style="1"/>
    <col min="9729" max="9758" width="14.75" style="1" customWidth="1"/>
    <col min="9759" max="9759" width="5.875" style="1" customWidth="1"/>
    <col min="9760" max="9984" width="9" style="1"/>
    <col min="9985" max="10014" width="14.75" style="1" customWidth="1"/>
    <col min="10015" max="10015" width="5.875" style="1" customWidth="1"/>
    <col min="10016" max="10240" width="9" style="1"/>
    <col min="10241" max="10270" width="14.75" style="1" customWidth="1"/>
    <col min="10271" max="10271" width="5.875" style="1" customWidth="1"/>
    <col min="10272" max="10496" width="9" style="1"/>
    <col min="10497" max="10526" width="14.75" style="1" customWidth="1"/>
    <col min="10527" max="10527" width="5.875" style="1" customWidth="1"/>
    <col min="10528" max="10752" width="9" style="1"/>
    <col min="10753" max="10782" width="14.75" style="1" customWidth="1"/>
    <col min="10783" max="10783" width="5.875" style="1" customWidth="1"/>
    <col min="10784" max="11008" width="9" style="1"/>
    <col min="11009" max="11038" width="14.75" style="1" customWidth="1"/>
    <col min="11039" max="11039" width="5.875" style="1" customWidth="1"/>
    <col min="11040" max="11264" width="9" style="1"/>
    <col min="11265" max="11294" width="14.75" style="1" customWidth="1"/>
    <col min="11295" max="11295" width="5.875" style="1" customWidth="1"/>
    <col min="11296" max="11520" width="9" style="1"/>
    <col min="11521" max="11550" width="14.75" style="1" customWidth="1"/>
    <col min="11551" max="11551" width="5.875" style="1" customWidth="1"/>
    <col min="11552" max="11776" width="9" style="1"/>
    <col min="11777" max="11806" width="14.75" style="1" customWidth="1"/>
    <col min="11807" max="11807" width="5.875" style="1" customWidth="1"/>
    <col min="11808" max="12032" width="9" style="1"/>
    <col min="12033" max="12062" width="14.75" style="1" customWidth="1"/>
    <col min="12063" max="12063" width="5.875" style="1" customWidth="1"/>
    <col min="12064" max="12288" width="9" style="1"/>
    <col min="12289" max="12318" width="14.75" style="1" customWidth="1"/>
    <col min="12319" max="12319" width="5.875" style="1" customWidth="1"/>
    <col min="12320" max="12544" width="9" style="1"/>
    <col min="12545" max="12574" width="14.75" style="1" customWidth="1"/>
    <col min="12575" max="12575" width="5.875" style="1" customWidth="1"/>
    <col min="12576" max="12800" width="9" style="1"/>
    <col min="12801" max="12830" width="14.75" style="1" customWidth="1"/>
    <col min="12831" max="12831" width="5.875" style="1" customWidth="1"/>
    <col min="12832" max="13056" width="9" style="1"/>
    <col min="13057" max="13086" width="14.75" style="1" customWidth="1"/>
    <col min="13087" max="13087" width="5.875" style="1" customWidth="1"/>
    <col min="13088" max="13312" width="9" style="1"/>
    <col min="13313" max="13342" width="14.75" style="1" customWidth="1"/>
    <col min="13343" max="13343" width="5.875" style="1" customWidth="1"/>
    <col min="13344" max="13568" width="9" style="1"/>
    <col min="13569" max="13598" width="14.75" style="1" customWidth="1"/>
    <col min="13599" max="13599" width="5.875" style="1" customWidth="1"/>
    <col min="13600" max="13824" width="9" style="1"/>
    <col min="13825" max="13854" width="14.75" style="1" customWidth="1"/>
    <col min="13855" max="13855" width="5.875" style="1" customWidth="1"/>
    <col min="13856" max="14080" width="9" style="1"/>
    <col min="14081" max="14110" width="14.75" style="1" customWidth="1"/>
    <col min="14111" max="14111" width="5.875" style="1" customWidth="1"/>
    <col min="14112" max="14336" width="9" style="1"/>
    <col min="14337" max="14366" width="14.75" style="1" customWidth="1"/>
    <col min="14367" max="14367" width="5.875" style="1" customWidth="1"/>
    <col min="14368" max="14592" width="9" style="1"/>
    <col min="14593" max="14622" width="14.75" style="1" customWidth="1"/>
    <col min="14623" max="14623" width="5.875" style="1" customWidth="1"/>
    <col min="14624" max="14848" width="9" style="1"/>
    <col min="14849" max="14878" width="14.75" style="1" customWidth="1"/>
    <col min="14879" max="14879" width="5.875" style="1" customWidth="1"/>
    <col min="14880" max="15104" width="9" style="1"/>
    <col min="15105" max="15134" width="14.75" style="1" customWidth="1"/>
    <col min="15135" max="15135" width="5.875" style="1" customWidth="1"/>
    <col min="15136" max="15360" width="9" style="1"/>
    <col min="15361" max="15390" width="14.75" style="1" customWidth="1"/>
    <col min="15391" max="15391" width="5.875" style="1" customWidth="1"/>
    <col min="15392" max="15616" width="9" style="1"/>
    <col min="15617" max="15646" width="14.75" style="1" customWidth="1"/>
    <col min="15647" max="15647" width="5.875" style="1" customWidth="1"/>
    <col min="15648" max="15872" width="9" style="1"/>
    <col min="15873" max="15902" width="14.75" style="1" customWidth="1"/>
    <col min="15903" max="15903" width="5.875" style="1" customWidth="1"/>
    <col min="15904" max="16128" width="9" style="1"/>
    <col min="16129" max="16158" width="14.75" style="1" customWidth="1"/>
    <col min="16159" max="16159" width="5.875" style="1" customWidth="1"/>
    <col min="16160" max="16384" width="9" style="1"/>
  </cols>
  <sheetData>
    <row r="1" ht="16.5" spans="1:31">
      <c r="A1" s="2" t="s">
        <v>117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</row>
    <row r="2" spans="1:31">
      <c r="A2" s="3" t="s">
        <v>117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>
      <c r="A3" s="4" t="s">
        <v>118</v>
      </c>
      <c r="B3" s="4" t="s">
        <v>119</v>
      </c>
      <c r="C3" s="4" t="s">
        <v>120</v>
      </c>
      <c r="D3" s="4" t="s">
        <v>121</v>
      </c>
      <c r="E3" s="4" t="s">
        <v>122</v>
      </c>
      <c r="F3" s="4" t="s">
        <v>1</v>
      </c>
      <c r="G3" s="4" t="s">
        <v>123</v>
      </c>
      <c r="H3" s="4" t="s">
        <v>124</v>
      </c>
      <c r="I3" s="4" t="s">
        <v>125</v>
      </c>
      <c r="J3" s="4" t="s">
        <v>126</v>
      </c>
      <c r="K3" s="4" t="s">
        <v>32</v>
      </c>
      <c r="L3" s="4" t="s">
        <v>127</v>
      </c>
      <c r="M3" s="4" t="s">
        <v>128</v>
      </c>
      <c r="N3" s="4" t="s">
        <v>129</v>
      </c>
      <c r="O3" s="4" t="s">
        <v>130</v>
      </c>
      <c r="P3" s="4" t="s">
        <v>131</v>
      </c>
      <c r="Q3" s="4" t="s">
        <v>132</v>
      </c>
      <c r="R3" s="4" t="s">
        <v>133</v>
      </c>
      <c r="S3" s="4" t="s">
        <v>134</v>
      </c>
      <c r="T3" s="4" t="s">
        <v>135</v>
      </c>
      <c r="U3" s="4" t="s">
        <v>136</v>
      </c>
      <c r="V3" s="4" t="s">
        <v>137</v>
      </c>
      <c r="W3" s="4" t="s">
        <v>138</v>
      </c>
      <c r="X3" s="4" t="s">
        <v>139</v>
      </c>
      <c r="Y3" s="4" t="s">
        <v>140</v>
      </c>
      <c r="Z3" s="4" t="s">
        <v>141</v>
      </c>
      <c r="AA3" s="4" t="s">
        <v>142</v>
      </c>
      <c r="AB3" s="4" t="s">
        <v>143</v>
      </c>
      <c r="AC3" s="4" t="s">
        <v>144</v>
      </c>
      <c r="AD3" s="4" t="s">
        <v>145</v>
      </c>
      <c r="AE3" s="3"/>
    </row>
    <row r="4" hidden="1" spans="1:31">
      <c r="A4" s="5" t="s">
        <v>146</v>
      </c>
      <c r="B4" s="5" t="s">
        <v>147</v>
      </c>
      <c r="C4" s="5" t="s">
        <v>148</v>
      </c>
      <c r="D4" s="5" t="s">
        <v>149</v>
      </c>
      <c r="E4" s="6" t="s">
        <v>150</v>
      </c>
      <c r="F4" s="5" t="s">
        <v>151</v>
      </c>
      <c r="G4" s="5" t="s">
        <v>152</v>
      </c>
      <c r="H4" s="5" t="s">
        <v>117</v>
      </c>
      <c r="I4" s="5" t="s">
        <v>117</v>
      </c>
      <c r="J4" s="5" t="s">
        <v>117</v>
      </c>
      <c r="K4" s="6" t="s">
        <v>153</v>
      </c>
      <c r="L4" s="5" t="s">
        <v>117</v>
      </c>
      <c r="M4" s="5" t="s">
        <v>117</v>
      </c>
      <c r="N4" s="5" t="s">
        <v>117</v>
      </c>
      <c r="O4" s="5" t="s">
        <v>117</v>
      </c>
      <c r="P4" s="5" t="s">
        <v>117</v>
      </c>
      <c r="Q4" s="5" t="s">
        <v>117</v>
      </c>
      <c r="R4" s="5" t="s">
        <v>117</v>
      </c>
      <c r="S4" s="5" t="s">
        <v>117</v>
      </c>
      <c r="T4" s="5" t="s">
        <v>154</v>
      </c>
      <c r="U4" s="5" t="s">
        <v>117</v>
      </c>
      <c r="V4" s="5" t="s">
        <v>154</v>
      </c>
      <c r="W4" s="5" t="s">
        <v>155</v>
      </c>
      <c r="X4" s="5" t="s">
        <v>156</v>
      </c>
      <c r="Y4" s="5" t="s">
        <v>157</v>
      </c>
      <c r="Z4" s="5" t="s">
        <v>158</v>
      </c>
      <c r="AA4" s="5" t="s">
        <v>159</v>
      </c>
      <c r="AB4" s="5" t="s">
        <v>160</v>
      </c>
      <c r="AC4" s="5" t="s">
        <v>161</v>
      </c>
      <c r="AD4" s="5" t="s">
        <v>162</v>
      </c>
      <c r="AE4" s="3"/>
    </row>
    <row r="5" hidden="1" spans="1:31">
      <c r="A5" s="7" t="s">
        <v>163</v>
      </c>
      <c r="B5" s="7" t="s">
        <v>164</v>
      </c>
      <c r="C5" s="7" t="s">
        <v>148</v>
      </c>
      <c r="D5" s="7" t="s">
        <v>149</v>
      </c>
      <c r="E5" s="6" t="s">
        <v>165</v>
      </c>
      <c r="F5" s="7" t="s">
        <v>151</v>
      </c>
      <c r="G5" s="7" t="s">
        <v>152</v>
      </c>
      <c r="H5" s="7" t="s">
        <v>117</v>
      </c>
      <c r="I5" s="7" t="s">
        <v>117</v>
      </c>
      <c r="J5" s="7" t="s">
        <v>117</v>
      </c>
      <c r="K5" s="6" t="s">
        <v>153</v>
      </c>
      <c r="L5" s="7" t="s">
        <v>117</v>
      </c>
      <c r="M5" s="7" t="s">
        <v>117</v>
      </c>
      <c r="N5" s="7" t="s">
        <v>117</v>
      </c>
      <c r="O5" s="7" t="s">
        <v>117</v>
      </c>
      <c r="P5" s="7" t="s">
        <v>117</v>
      </c>
      <c r="Q5" s="7" t="s">
        <v>117</v>
      </c>
      <c r="R5" s="7" t="s">
        <v>117</v>
      </c>
      <c r="S5" s="7" t="s">
        <v>166</v>
      </c>
      <c r="T5" s="7" t="s">
        <v>154</v>
      </c>
      <c r="U5" s="7" t="s">
        <v>117</v>
      </c>
      <c r="V5" s="7" t="s">
        <v>154</v>
      </c>
      <c r="W5" s="7" t="s">
        <v>155</v>
      </c>
      <c r="X5" s="7" t="s">
        <v>156</v>
      </c>
      <c r="Y5" s="7" t="s">
        <v>157</v>
      </c>
      <c r="Z5" s="7" t="s">
        <v>158</v>
      </c>
      <c r="AA5" s="7" t="s">
        <v>159</v>
      </c>
      <c r="AB5" s="7" t="s">
        <v>167</v>
      </c>
      <c r="AC5" s="7" t="s">
        <v>168</v>
      </c>
      <c r="AD5" s="7" t="s">
        <v>169</v>
      </c>
      <c r="AE5" s="3"/>
    </row>
    <row r="6" hidden="1" spans="1:31">
      <c r="A6" s="5" t="s">
        <v>170</v>
      </c>
      <c r="B6" s="5" t="s">
        <v>171</v>
      </c>
      <c r="C6" s="5" t="s">
        <v>148</v>
      </c>
      <c r="D6" s="5" t="s">
        <v>149</v>
      </c>
      <c r="E6" s="6" t="s">
        <v>172</v>
      </c>
      <c r="F6" s="5" t="s">
        <v>151</v>
      </c>
      <c r="G6" s="5" t="s">
        <v>152</v>
      </c>
      <c r="H6" s="5" t="s">
        <v>117</v>
      </c>
      <c r="I6" s="5" t="s">
        <v>117</v>
      </c>
      <c r="J6" s="5" t="s">
        <v>117</v>
      </c>
      <c r="K6" s="5" t="s">
        <v>153</v>
      </c>
      <c r="L6" s="5" t="s">
        <v>117</v>
      </c>
      <c r="M6" s="5" t="s">
        <v>117</v>
      </c>
      <c r="N6" s="5" t="s">
        <v>117</v>
      </c>
      <c r="O6" s="5" t="s">
        <v>117</v>
      </c>
      <c r="P6" s="5" t="s">
        <v>117</v>
      </c>
      <c r="Q6" s="5" t="s">
        <v>117</v>
      </c>
      <c r="R6" s="5" t="s">
        <v>117</v>
      </c>
      <c r="S6" s="5" t="s">
        <v>173</v>
      </c>
      <c r="T6" s="5" t="s">
        <v>154</v>
      </c>
      <c r="U6" s="5" t="s">
        <v>117</v>
      </c>
      <c r="V6" s="5" t="s">
        <v>154</v>
      </c>
      <c r="W6" s="5" t="s">
        <v>174</v>
      </c>
      <c r="X6" s="5" t="s">
        <v>156</v>
      </c>
      <c r="Y6" s="5" t="s">
        <v>157</v>
      </c>
      <c r="Z6" s="5" t="s">
        <v>158</v>
      </c>
      <c r="AA6" s="5" t="s">
        <v>159</v>
      </c>
      <c r="AB6" s="5" t="s">
        <v>167</v>
      </c>
      <c r="AC6" s="5" t="s">
        <v>175</v>
      </c>
      <c r="AD6" s="5" t="s">
        <v>169</v>
      </c>
      <c r="AE6" s="3"/>
    </row>
    <row r="7" hidden="1" spans="1:31">
      <c r="A7" s="5" t="s">
        <v>176</v>
      </c>
      <c r="B7" s="5" t="s">
        <v>177</v>
      </c>
      <c r="C7" s="5" t="s">
        <v>178</v>
      </c>
      <c r="D7" s="5" t="s">
        <v>149</v>
      </c>
      <c r="E7" s="5" t="s">
        <v>179</v>
      </c>
      <c r="F7" s="5" t="s">
        <v>151</v>
      </c>
      <c r="G7" s="5" t="s">
        <v>152</v>
      </c>
      <c r="H7" s="5" t="s">
        <v>117</v>
      </c>
      <c r="I7" s="5" t="s">
        <v>117</v>
      </c>
      <c r="J7" s="5" t="s">
        <v>117</v>
      </c>
      <c r="K7" s="5" t="s">
        <v>180</v>
      </c>
      <c r="L7" s="5" t="s">
        <v>117</v>
      </c>
      <c r="M7" s="5" t="s">
        <v>117</v>
      </c>
      <c r="N7" s="5" t="s">
        <v>117</v>
      </c>
      <c r="O7" s="5" t="s">
        <v>117</v>
      </c>
      <c r="P7" s="5" t="s">
        <v>117</v>
      </c>
      <c r="Q7" s="5" t="s">
        <v>117</v>
      </c>
      <c r="R7" s="5" t="s">
        <v>117</v>
      </c>
      <c r="S7" s="5" t="s">
        <v>181</v>
      </c>
      <c r="T7" s="5" t="s">
        <v>154</v>
      </c>
      <c r="U7" s="5" t="s">
        <v>117</v>
      </c>
      <c r="V7" s="5" t="s">
        <v>154</v>
      </c>
      <c r="W7" s="5" t="s">
        <v>174</v>
      </c>
      <c r="X7" s="5" t="s">
        <v>156</v>
      </c>
      <c r="Y7" s="5" t="s">
        <v>157</v>
      </c>
      <c r="Z7" s="5" t="s">
        <v>158</v>
      </c>
      <c r="AA7" s="5" t="s">
        <v>159</v>
      </c>
      <c r="AB7" s="5" t="s">
        <v>182</v>
      </c>
      <c r="AC7" s="5" t="s">
        <v>183</v>
      </c>
      <c r="AD7" s="5" t="s">
        <v>169</v>
      </c>
      <c r="AE7" s="3"/>
    </row>
    <row r="8" ht="24.75" hidden="1" spans="1:31">
      <c r="A8" s="7" t="s">
        <v>184</v>
      </c>
      <c r="B8" s="7" t="s">
        <v>185</v>
      </c>
      <c r="C8" s="7" t="s">
        <v>186</v>
      </c>
      <c r="D8" s="7" t="s">
        <v>149</v>
      </c>
      <c r="E8" s="7" t="s">
        <v>187</v>
      </c>
      <c r="F8" s="7" t="s">
        <v>151</v>
      </c>
      <c r="G8" s="7" t="s">
        <v>152</v>
      </c>
      <c r="H8" s="7" t="s">
        <v>117</v>
      </c>
      <c r="I8" s="7" t="s">
        <v>117</v>
      </c>
      <c r="J8" s="7" t="s">
        <v>117</v>
      </c>
      <c r="K8" s="7" t="s">
        <v>44</v>
      </c>
      <c r="L8" s="7" t="s">
        <v>117</v>
      </c>
      <c r="M8" s="7" t="s">
        <v>117</v>
      </c>
      <c r="N8" s="7" t="s">
        <v>117</v>
      </c>
      <c r="O8" s="7" t="s">
        <v>117</v>
      </c>
      <c r="P8" s="7" t="s">
        <v>117</v>
      </c>
      <c r="Q8" s="7" t="s">
        <v>117</v>
      </c>
      <c r="R8" s="7" t="s">
        <v>117</v>
      </c>
      <c r="S8" s="7" t="s">
        <v>188</v>
      </c>
      <c r="T8" s="7" t="s">
        <v>154</v>
      </c>
      <c r="U8" s="7" t="s">
        <v>117</v>
      </c>
      <c r="V8" s="7" t="s">
        <v>154</v>
      </c>
      <c r="W8" s="7" t="s">
        <v>174</v>
      </c>
      <c r="X8" s="7" t="s">
        <v>156</v>
      </c>
      <c r="Y8" s="7" t="s">
        <v>157</v>
      </c>
      <c r="Z8" s="7" t="s">
        <v>158</v>
      </c>
      <c r="AA8" s="7" t="s">
        <v>159</v>
      </c>
      <c r="AB8" s="7" t="s">
        <v>182</v>
      </c>
      <c r="AC8" s="7" t="s">
        <v>175</v>
      </c>
      <c r="AD8" s="7" t="s">
        <v>169</v>
      </c>
      <c r="AE8" s="3"/>
    </row>
    <row r="9" hidden="1" spans="1:31">
      <c r="A9" s="5" t="s">
        <v>189</v>
      </c>
      <c r="B9" s="5" t="s">
        <v>190</v>
      </c>
      <c r="C9" s="5" t="s">
        <v>178</v>
      </c>
      <c r="D9" s="5" t="s">
        <v>149</v>
      </c>
      <c r="E9" s="5" t="s">
        <v>191</v>
      </c>
      <c r="F9" s="5" t="s">
        <v>151</v>
      </c>
      <c r="G9" s="5" t="s">
        <v>152</v>
      </c>
      <c r="H9" s="5" t="s">
        <v>117</v>
      </c>
      <c r="I9" s="5" t="s">
        <v>117</v>
      </c>
      <c r="J9" s="5" t="s">
        <v>117</v>
      </c>
      <c r="K9" s="5" t="s">
        <v>153</v>
      </c>
      <c r="L9" s="5" t="s">
        <v>117</v>
      </c>
      <c r="M9" s="5" t="s">
        <v>117</v>
      </c>
      <c r="N9" s="5" t="s">
        <v>117</v>
      </c>
      <c r="O9" s="5" t="s">
        <v>117</v>
      </c>
      <c r="P9" s="5" t="s">
        <v>117</v>
      </c>
      <c r="Q9" s="5" t="s">
        <v>117</v>
      </c>
      <c r="R9" s="5" t="s">
        <v>117</v>
      </c>
      <c r="S9" s="5" t="s">
        <v>192</v>
      </c>
      <c r="T9" s="5" t="s">
        <v>154</v>
      </c>
      <c r="U9" s="5" t="s">
        <v>117</v>
      </c>
      <c r="V9" s="5" t="s">
        <v>154</v>
      </c>
      <c r="W9" s="5" t="s">
        <v>174</v>
      </c>
      <c r="X9" s="5" t="s">
        <v>156</v>
      </c>
      <c r="Y9" s="5" t="s">
        <v>157</v>
      </c>
      <c r="Z9" s="5" t="s">
        <v>158</v>
      </c>
      <c r="AA9" s="5" t="s">
        <v>159</v>
      </c>
      <c r="AB9" s="5" t="s">
        <v>182</v>
      </c>
      <c r="AC9" s="5" t="s">
        <v>175</v>
      </c>
      <c r="AD9" s="5" t="s">
        <v>169</v>
      </c>
      <c r="AE9" s="3"/>
    </row>
    <row r="10" hidden="1" spans="1:31">
      <c r="A10" s="7" t="s">
        <v>193</v>
      </c>
      <c r="B10" s="7" t="s">
        <v>194</v>
      </c>
      <c r="C10" s="7" t="s">
        <v>178</v>
      </c>
      <c r="D10" s="7" t="s">
        <v>149</v>
      </c>
      <c r="E10" s="7" t="s">
        <v>195</v>
      </c>
      <c r="F10" s="7" t="s">
        <v>151</v>
      </c>
      <c r="G10" s="7" t="s">
        <v>152</v>
      </c>
      <c r="H10" s="7" t="s">
        <v>117</v>
      </c>
      <c r="I10" s="7" t="s">
        <v>117</v>
      </c>
      <c r="J10" s="7" t="s">
        <v>117</v>
      </c>
      <c r="K10" s="7" t="s">
        <v>180</v>
      </c>
      <c r="L10" s="7" t="s">
        <v>117</v>
      </c>
      <c r="M10" s="7" t="s">
        <v>117</v>
      </c>
      <c r="N10" s="7" t="s">
        <v>117</v>
      </c>
      <c r="O10" s="7" t="s">
        <v>117</v>
      </c>
      <c r="P10" s="7" t="s">
        <v>117</v>
      </c>
      <c r="Q10" s="7" t="s">
        <v>117</v>
      </c>
      <c r="R10" s="7" t="s">
        <v>117</v>
      </c>
      <c r="S10" s="7" t="s">
        <v>196</v>
      </c>
      <c r="T10" s="7" t="s">
        <v>154</v>
      </c>
      <c r="U10" s="7" t="s">
        <v>117</v>
      </c>
      <c r="V10" s="7" t="s">
        <v>154</v>
      </c>
      <c r="W10" s="7" t="s">
        <v>174</v>
      </c>
      <c r="X10" s="7" t="s">
        <v>156</v>
      </c>
      <c r="Y10" s="7" t="s">
        <v>157</v>
      </c>
      <c r="Z10" s="7" t="s">
        <v>158</v>
      </c>
      <c r="AA10" s="7" t="s">
        <v>159</v>
      </c>
      <c r="AB10" s="7" t="s">
        <v>197</v>
      </c>
      <c r="AC10" s="7" t="s">
        <v>198</v>
      </c>
      <c r="AD10" s="7" t="s">
        <v>169</v>
      </c>
      <c r="AE10" s="3"/>
    </row>
    <row r="11" spans="1:31">
      <c r="A11" s="7" t="s">
        <v>199</v>
      </c>
      <c r="B11" s="7" t="s">
        <v>200</v>
      </c>
      <c r="C11" s="7" t="s">
        <v>178</v>
      </c>
      <c r="D11" s="7" t="s">
        <v>149</v>
      </c>
      <c r="E11" s="7" t="s">
        <v>195</v>
      </c>
      <c r="F11" s="7" t="s">
        <v>151</v>
      </c>
      <c r="G11" s="7" t="s">
        <v>152</v>
      </c>
      <c r="H11" s="7" t="s">
        <v>117</v>
      </c>
      <c r="I11" s="7" t="s">
        <v>117</v>
      </c>
      <c r="J11" s="7" t="s">
        <v>117</v>
      </c>
      <c r="K11" s="7" t="s">
        <v>44</v>
      </c>
      <c r="L11" s="7" t="s">
        <v>117</v>
      </c>
      <c r="M11" s="7" t="s">
        <v>117</v>
      </c>
      <c r="N11" s="7" t="s">
        <v>117</v>
      </c>
      <c r="O11" s="7" t="s">
        <v>117</v>
      </c>
      <c r="P11" s="7" t="s">
        <v>117</v>
      </c>
      <c r="Q11" s="7" t="s">
        <v>117</v>
      </c>
      <c r="R11" s="7" t="s">
        <v>117</v>
      </c>
      <c r="S11" s="7" t="s">
        <v>201</v>
      </c>
      <c r="T11" s="7" t="s">
        <v>154</v>
      </c>
      <c r="U11" s="7" t="s">
        <v>117</v>
      </c>
      <c r="V11" s="7" t="s">
        <v>154</v>
      </c>
      <c r="W11" s="7" t="s">
        <v>202</v>
      </c>
      <c r="X11" s="7" t="s">
        <v>203</v>
      </c>
      <c r="Y11" s="7" t="s">
        <v>157</v>
      </c>
      <c r="Z11" s="7" t="s">
        <v>158</v>
      </c>
      <c r="AA11" s="7" t="s">
        <v>159</v>
      </c>
      <c r="AB11" s="7" t="s">
        <v>204</v>
      </c>
      <c r="AC11" s="7" t="s">
        <v>198</v>
      </c>
      <c r="AD11" s="7" t="s">
        <v>169</v>
      </c>
      <c r="AE11" s="3"/>
    </row>
    <row r="12" spans="1:31">
      <c r="A12" s="7" t="s">
        <v>205</v>
      </c>
      <c r="B12" s="7" t="s">
        <v>206</v>
      </c>
      <c r="C12" s="7" t="s">
        <v>178</v>
      </c>
      <c r="D12" s="7" t="s">
        <v>149</v>
      </c>
      <c r="E12" s="7" t="s">
        <v>195</v>
      </c>
      <c r="F12" s="7" t="s">
        <v>151</v>
      </c>
      <c r="G12" s="7" t="s">
        <v>152</v>
      </c>
      <c r="H12" s="7" t="s">
        <v>117</v>
      </c>
      <c r="I12" s="7" t="s">
        <v>117</v>
      </c>
      <c r="J12" s="7" t="s">
        <v>117</v>
      </c>
      <c r="K12" s="7" t="s">
        <v>153</v>
      </c>
      <c r="L12" s="7" t="s">
        <v>117</v>
      </c>
      <c r="M12" s="7" t="s">
        <v>117</v>
      </c>
      <c r="N12" s="7" t="s">
        <v>117</v>
      </c>
      <c r="O12" s="7" t="s">
        <v>117</v>
      </c>
      <c r="P12" s="7" t="s">
        <v>117</v>
      </c>
      <c r="Q12" s="7" t="s">
        <v>117</v>
      </c>
      <c r="R12" s="7" t="s">
        <v>117</v>
      </c>
      <c r="S12" s="7" t="s">
        <v>207</v>
      </c>
      <c r="T12" s="7" t="s">
        <v>154</v>
      </c>
      <c r="U12" s="7" t="s">
        <v>117</v>
      </c>
      <c r="V12" s="7" t="s">
        <v>154</v>
      </c>
      <c r="W12" s="7" t="s">
        <v>202</v>
      </c>
      <c r="X12" s="7" t="s">
        <v>203</v>
      </c>
      <c r="Y12" s="7" t="s">
        <v>157</v>
      </c>
      <c r="Z12" s="7" t="s">
        <v>158</v>
      </c>
      <c r="AA12" s="7" t="s">
        <v>159</v>
      </c>
      <c r="AB12" s="7" t="s">
        <v>197</v>
      </c>
      <c r="AC12" s="7" t="s">
        <v>208</v>
      </c>
      <c r="AD12" s="7" t="s">
        <v>169</v>
      </c>
      <c r="AE12" s="3"/>
    </row>
    <row r="13" hidden="1" spans="1:31">
      <c r="A13" s="5" t="s">
        <v>209</v>
      </c>
      <c r="B13" s="5" t="s">
        <v>210</v>
      </c>
      <c r="C13" s="5" t="s">
        <v>178</v>
      </c>
      <c r="D13" s="5" t="s">
        <v>149</v>
      </c>
      <c r="E13" s="5" t="s">
        <v>211</v>
      </c>
      <c r="F13" s="5" t="s">
        <v>151</v>
      </c>
      <c r="G13" s="5" t="s">
        <v>152</v>
      </c>
      <c r="H13" s="5" t="s">
        <v>117</v>
      </c>
      <c r="I13" s="5" t="s">
        <v>117</v>
      </c>
      <c r="J13" s="5" t="s">
        <v>117</v>
      </c>
      <c r="K13" s="5" t="s">
        <v>44</v>
      </c>
      <c r="L13" s="5" t="s">
        <v>117</v>
      </c>
      <c r="M13" s="5" t="s">
        <v>117</v>
      </c>
      <c r="N13" s="5" t="s">
        <v>117</v>
      </c>
      <c r="O13" s="5" t="s">
        <v>117</v>
      </c>
      <c r="P13" s="5" t="s">
        <v>117</v>
      </c>
      <c r="Q13" s="5" t="s">
        <v>117</v>
      </c>
      <c r="R13" s="5" t="s">
        <v>117</v>
      </c>
      <c r="S13" s="5" t="s">
        <v>212</v>
      </c>
      <c r="T13" s="5" t="s">
        <v>154</v>
      </c>
      <c r="U13" s="5" t="s">
        <v>117</v>
      </c>
      <c r="V13" s="5" t="s">
        <v>154</v>
      </c>
      <c r="W13" s="5" t="s">
        <v>174</v>
      </c>
      <c r="X13" s="5" t="s">
        <v>156</v>
      </c>
      <c r="Y13" s="5" t="s">
        <v>157</v>
      </c>
      <c r="Z13" s="5" t="s">
        <v>158</v>
      </c>
      <c r="AA13" s="5" t="s">
        <v>159</v>
      </c>
      <c r="AB13" s="5" t="s">
        <v>204</v>
      </c>
      <c r="AC13" s="5" t="s">
        <v>198</v>
      </c>
      <c r="AD13" s="5" t="s">
        <v>169</v>
      </c>
      <c r="AE13" s="3"/>
    </row>
    <row r="14" hidden="1" spans="1:31">
      <c r="A14" s="5" t="s">
        <v>213</v>
      </c>
      <c r="B14" s="5" t="s">
        <v>214</v>
      </c>
      <c r="C14" s="5" t="s">
        <v>178</v>
      </c>
      <c r="D14" s="5" t="s">
        <v>149</v>
      </c>
      <c r="E14" s="5" t="s">
        <v>211</v>
      </c>
      <c r="F14" s="5" t="s">
        <v>151</v>
      </c>
      <c r="G14" s="5" t="s">
        <v>152</v>
      </c>
      <c r="H14" s="5" t="s">
        <v>117</v>
      </c>
      <c r="I14" s="5" t="s">
        <v>117</v>
      </c>
      <c r="J14" s="5" t="s">
        <v>117</v>
      </c>
      <c r="K14" s="5" t="s">
        <v>153</v>
      </c>
      <c r="L14" s="5" t="s">
        <v>117</v>
      </c>
      <c r="M14" s="5" t="s">
        <v>117</v>
      </c>
      <c r="N14" s="5" t="s">
        <v>117</v>
      </c>
      <c r="O14" s="5" t="s">
        <v>117</v>
      </c>
      <c r="P14" s="5" t="s">
        <v>117</v>
      </c>
      <c r="Q14" s="5" t="s">
        <v>117</v>
      </c>
      <c r="R14" s="5" t="s">
        <v>117</v>
      </c>
      <c r="S14" s="5" t="s">
        <v>215</v>
      </c>
      <c r="T14" s="5" t="s">
        <v>154</v>
      </c>
      <c r="U14" s="5" t="s">
        <v>117</v>
      </c>
      <c r="V14" s="5" t="s">
        <v>154</v>
      </c>
      <c r="W14" s="5" t="s">
        <v>174</v>
      </c>
      <c r="X14" s="5" t="s">
        <v>156</v>
      </c>
      <c r="Y14" s="5" t="s">
        <v>157</v>
      </c>
      <c r="Z14" s="5" t="s">
        <v>158</v>
      </c>
      <c r="AA14" s="5" t="s">
        <v>159</v>
      </c>
      <c r="AB14" s="5" t="s">
        <v>216</v>
      </c>
      <c r="AC14" s="5" t="s">
        <v>208</v>
      </c>
      <c r="AD14" s="5" t="s">
        <v>169</v>
      </c>
      <c r="AE14" s="3"/>
    </row>
    <row r="15" hidden="1" spans="1:31">
      <c r="A15" s="5" t="s">
        <v>217</v>
      </c>
      <c r="B15" s="5" t="s">
        <v>218</v>
      </c>
      <c r="C15" s="5" t="s">
        <v>178</v>
      </c>
      <c r="D15" s="5" t="s">
        <v>149</v>
      </c>
      <c r="E15" s="5" t="s">
        <v>211</v>
      </c>
      <c r="F15" s="5" t="s">
        <v>151</v>
      </c>
      <c r="G15" s="5" t="s">
        <v>152</v>
      </c>
      <c r="H15" s="5" t="s">
        <v>117</v>
      </c>
      <c r="I15" s="5" t="s">
        <v>117</v>
      </c>
      <c r="J15" s="5" t="s">
        <v>117</v>
      </c>
      <c r="K15" s="5" t="s">
        <v>180</v>
      </c>
      <c r="L15" s="5" t="s">
        <v>117</v>
      </c>
      <c r="M15" s="5" t="s">
        <v>117</v>
      </c>
      <c r="N15" s="5" t="s">
        <v>117</v>
      </c>
      <c r="O15" s="5" t="s">
        <v>117</v>
      </c>
      <c r="P15" s="5" t="s">
        <v>117</v>
      </c>
      <c r="Q15" s="5" t="s">
        <v>117</v>
      </c>
      <c r="R15" s="5" t="s">
        <v>117</v>
      </c>
      <c r="S15" s="5" t="s">
        <v>219</v>
      </c>
      <c r="T15" s="5" t="s">
        <v>154</v>
      </c>
      <c r="U15" s="5" t="s">
        <v>117</v>
      </c>
      <c r="V15" s="5" t="s">
        <v>154</v>
      </c>
      <c r="W15" s="5" t="s">
        <v>174</v>
      </c>
      <c r="X15" s="5" t="s">
        <v>156</v>
      </c>
      <c r="Y15" s="5" t="s">
        <v>157</v>
      </c>
      <c r="Z15" s="5" t="s">
        <v>158</v>
      </c>
      <c r="AA15" s="5" t="s">
        <v>159</v>
      </c>
      <c r="AB15" s="5" t="s">
        <v>197</v>
      </c>
      <c r="AC15" s="5" t="s">
        <v>208</v>
      </c>
      <c r="AD15" s="5" t="s">
        <v>169</v>
      </c>
      <c r="AE15" s="3"/>
    </row>
    <row r="16" hidden="1" spans="1:31">
      <c r="A16" s="5" t="s">
        <v>220</v>
      </c>
      <c r="B16" s="5" t="s">
        <v>221</v>
      </c>
      <c r="C16" s="5" t="s">
        <v>178</v>
      </c>
      <c r="D16" s="5" t="s">
        <v>149</v>
      </c>
      <c r="E16" s="5" t="s">
        <v>222</v>
      </c>
      <c r="F16" s="5" t="s">
        <v>151</v>
      </c>
      <c r="G16" s="5" t="s">
        <v>152</v>
      </c>
      <c r="H16" s="5" t="s">
        <v>117</v>
      </c>
      <c r="I16" s="5" t="s">
        <v>117</v>
      </c>
      <c r="J16" s="5" t="s">
        <v>117</v>
      </c>
      <c r="K16" s="5" t="s">
        <v>153</v>
      </c>
      <c r="L16" s="5" t="s">
        <v>117</v>
      </c>
      <c r="M16" s="5" t="s">
        <v>117</v>
      </c>
      <c r="N16" s="5" t="s">
        <v>117</v>
      </c>
      <c r="O16" s="5" t="s">
        <v>117</v>
      </c>
      <c r="P16" s="5" t="s">
        <v>117</v>
      </c>
      <c r="Q16" s="5" t="s">
        <v>117</v>
      </c>
      <c r="R16" s="5" t="s">
        <v>117</v>
      </c>
      <c r="S16" s="5" t="s">
        <v>223</v>
      </c>
      <c r="T16" s="5" t="s">
        <v>154</v>
      </c>
      <c r="U16" s="5" t="s">
        <v>117</v>
      </c>
      <c r="V16" s="5" t="s">
        <v>154</v>
      </c>
      <c r="W16" s="5" t="s">
        <v>174</v>
      </c>
      <c r="X16" s="5" t="s">
        <v>156</v>
      </c>
      <c r="Y16" s="5" t="s">
        <v>157</v>
      </c>
      <c r="Z16" s="5" t="s">
        <v>158</v>
      </c>
      <c r="AA16" s="5" t="s">
        <v>159</v>
      </c>
      <c r="AB16" s="5" t="s">
        <v>182</v>
      </c>
      <c r="AC16" s="5" t="s">
        <v>183</v>
      </c>
      <c r="AD16" s="5" t="s">
        <v>169</v>
      </c>
      <c r="AE16" s="3"/>
    </row>
    <row r="17" hidden="1" spans="1:31">
      <c r="A17" s="7" t="s">
        <v>224</v>
      </c>
      <c r="B17" s="7" t="s">
        <v>225</v>
      </c>
      <c r="C17" s="7" t="s">
        <v>178</v>
      </c>
      <c r="D17" s="7" t="s">
        <v>149</v>
      </c>
      <c r="E17" s="7" t="s">
        <v>226</v>
      </c>
      <c r="F17" s="7" t="s">
        <v>151</v>
      </c>
      <c r="G17" s="7" t="s">
        <v>152</v>
      </c>
      <c r="H17" s="7" t="s">
        <v>117</v>
      </c>
      <c r="I17" s="7" t="s">
        <v>117</v>
      </c>
      <c r="J17" s="7" t="s">
        <v>117</v>
      </c>
      <c r="K17" s="7" t="s">
        <v>153</v>
      </c>
      <c r="L17" s="7" t="s">
        <v>117</v>
      </c>
      <c r="M17" s="7" t="s">
        <v>117</v>
      </c>
      <c r="N17" s="7" t="s">
        <v>117</v>
      </c>
      <c r="O17" s="7" t="s">
        <v>117</v>
      </c>
      <c r="P17" s="7" t="s">
        <v>117</v>
      </c>
      <c r="Q17" s="7" t="s">
        <v>117</v>
      </c>
      <c r="R17" s="7" t="s">
        <v>117</v>
      </c>
      <c r="S17" s="7" t="s">
        <v>227</v>
      </c>
      <c r="T17" s="7" t="s">
        <v>154</v>
      </c>
      <c r="U17" s="7" t="s">
        <v>117</v>
      </c>
      <c r="V17" s="7" t="s">
        <v>154</v>
      </c>
      <c r="W17" s="7" t="s">
        <v>174</v>
      </c>
      <c r="X17" s="7" t="s">
        <v>156</v>
      </c>
      <c r="Y17" s="7" t="s">
        <v>157</v>
      </c>
      <c r="Z17" s="7" t="s">
        <v>158</v>
      </c>
      <c r="AA17" s="7" t="s">
        <v>159</v>
      </c>
      <c r="AB17" s="7" t="s">
        <v>167</v>
      </c>
      <c r="AC17" s="7" t="s">
        <v>168</v>
      </c>
      <c r="AD17" s="7" t="s">
        <v>169</v>
      </c>
      <c r="AE17" s="3"/>
    </row>
    <row r="18" hidden="1" spans="1:31">
      <c r="A18" s="7" t="s">
        <v>228</v>
      </c>
      <c r="B18" s="7" t="s">
        <v>229</v>
      </c>
      <c r="C18" s="7" t="s">
        <v>178</v>
      </c>
      <c r="D18" s="7" t="s">
        <v>149</v>
      </c>
      <c r="E18" s="7" t="s">
        <v>230</v>
      </c>
      <c r="F18" s="7" t="s">
        <v>151</v>
      </c>
      <c r="G18" s="7" t="s">
        <v>152</v>
      </c>
      <c r="H18" s="7" t="s">
        <v>117</v>
      </c>
      <c r="I18" s="7" t="s">
        <v>117</v>
      </c>
      <c r="J18" s="7" t="s">
        <v>117</v>
      </c>
      <c r="K18" s="7" t="s">
        <v>153</v>
      </c>
      <c r="L18" s="7" t="s">
        <v>117</v>
      </c>
      <c r="M18" s="7" t="s">
        <v>117</v>
      </c>
      <c r="N18" s="7" t="s">
        <v>117</v>
      </c>
      <c r="O18" s="7" t="s">
        <v>117</v>
      </c>
      <c r="P18" s="7" t="s">
        <v>117</v>
      </c>
      <c r="Q18" s="7" t="s">
        <v>117</v>
      </c>
      <c r="R18" s="7" t="s">
        <v>117</v>
      </c>
      <c r="S18" s="7" t="s">
        <v>231</v>
      </c>
      <c r="T18" s="7" t="s">
        <v>154</v>
      </c>
      <c r="U18" s="7" t="s">
        <v>117</v>
      </c>
      <c r="V18" s="7" t="s">
        <v>154</v>
      </c>
      <c r="W18" s="7" t="s">
        <v>174</v>
      </c>
      <c r="X18" s="7" t="s">
        <v>156</v>
      </c>
      <c r="Y18" s="7" t="s">
        <v>157</v>
      </c>
      <c r="Z18" s="7" t="s">
        <v>158</v>
      </c>
      <c r="AA18" s="7" t="s">
        <v>159</v>
      </c>
      <c r="AB18" s="7" t="s">
        <v>167</v>
      </c>
      <c r="AC18" s="7" t="s">
        <v>168</v>
      </c>
      <c r="AD18" s="7" t="s">
        <v>169</v>
      </c>
      <c r="AE18" s="3"/>
    </row>
    <row r="19" spans="1:31">
      <c r="A19" s="7" t="s">
        <v>232</v>
      </c>
      <c r="B19" s="7" t="s">
        <v>233</v>
      </c>
      <c r="C19" s="7" t="s">
        <v>178</v>
      </c>
      <c r="D19" s="7" t="s">
        <v>149</v>
      </c>
      <c r="E19" s="7" t="s">
        <v>234</v>
      </c>
      <c r="F19" s="7" t="s">
        <v>151</v>
      </c>
      <c r="G19" s="7" t="s">
        <v>152</v>
      </c>
      <c r="H19" s="7" t="s">
        <v>117</v>
      </c>
      <c r="I19" s="7" t="s">
        <v>117</v>
      </c>
      <c r="J19" s="7" t="s">
        <v>117</v>
      </c>
      <c r="K19" s="7" t="s">
        <v>44</v>
      </c>
      <c r="L19" s="7" t="s">
        <v>117</v>
      </c>
      <c r="M19" s="7" t="s">
        <v>117</v>
      </c>
      <c r="N19" s="7" t="s">
        <v>117</v>
      </c>
      <c r="O19" s="7" t="s">
        <v>117</v>
      </c>
      <c r="P19" s="7" t="s">
        <v>117</v>
      </c>
      <c r="Q19" s="7" t="s">
        <v>117</v>
      </c>
      <c r="R19" s="7" t="s">
        <v>117</v>
      </c>
      <c r="S19" s="7" t="s">
        <v>235</v>
      </c>
      <c r="T19" s="7" t="s">
        <v>154</v>
      </c>
      <c r="U19" s="7" t="s">
        <v>117</v>
      </c>
      <c r="V19" s="7" t="s">
        <v>154</v>
      </c>
      <c r="W19" s="7" t="s">
        <v>202</v>
      </c>
      <c r="X19" s="7" t="s">
        <v>203</v>
      </c>
      <c r="Y19" s="7" t="s">
        <v>157</v>
      </c>
      <c r="Z19" s="7" t="s">
        <v>158</v>
      </c>
      <c r="AA19" s="7" t="s">
        <v>159</v>
      </c>
      <c r="AB19" s="7" t="s">
        <v>204</v>
      </c>
      <c r="AC19" s="7" t="s">
        <v>198</v>
      </c>
      <c r="AD19" s="7" t="s">
        <v>169</v>
      </c>
      <c r="AE19" s="3"/>
    </row>
    <row r="20" hidden="1" spans="1:31">
      <c r="A20" s="7" t="s">
        <v>236</v>
      </c>
      <c r="B20" s="7" t="s">
        <v>237</v>
      </c>
      <c r="C20" s="7" t="s">
        <v>178</v>
      </c>
      <c r="D20" s="7" t="s">
        <v>149</v>
      </c>
      <c r="E20" s="7" t="s">
        <v>234</v>
      </c>
      <c r="F20" s="7" t="s">
        <v>151</v>
      </c>
      <c r="G20" s="7" t="s">
        <v>152</v>
      </c>
      <c r="H20" s="7" t="s">
        <v>117</v>
      </c>
      <c r="I20" s="7" t="s">
        <v>117</v>
      </c>
      <c r="J20" s="7" t="s">
        <v>117</v>
      </c>
      <c r="K20" s="7" t="s">
        <v>180</v>
      </c>
      <c r="L20" s="7" t="s">
        <v>117</v>
      </c>
      <c r="M20" s="7" t="s">
        <v>117</v>
      </c>
      <c r="N20" s="7" t="s">
        <v>117</v>
      </c>
      <c r="O20" s="7" t="s">
        <v>117</v>
      </c>
      <c r="P20" s="7" t="s">
        <v>117</v>
      </c>
      <c r="Q20" s="7" t="s">
        <v>117</v>
      </c>
      <c r="R20" s="7" t="s">
        <v>117</v>
      </c>
      <c r="S20" s="7" t="s">
        <v>238</v>
      </c>
      <c r="T20" s="7" t="s">
        <v>154</v>
      </c>
      <c r="U20" s="7" t="s">
        <v>117</v>
      </c>
      <c r="V20" s="7" t="s">
        <v>154</v>
      </c>
      <c r="W20" s="7" t="s">
        <v>174</v>
      </c>
      <c r="X20" s="7" t="s">
        <v>156</v>
      </c>
      <c r="Y20" s="7" t="s">
        <v>157</v>
      </c>
      <c r="Z20" s="7" t="s">
        <v>158</v>
      </c>
      <c r="AA20" s="7" t="s">
        <v>159</v>
      </c>
      <c r="AB20" s="7" t="s">
        <v>197</v>
      </c>
      <c r="AC20" s="7" t="s">
        <v>208</v>
      </c>
      <c r="AD20" s="7" t="s">
        <v>169</v>
      </c>
      <c r="AE20" s="3"/>
    </row>
    <row r="21" spans="1:31">
      <c r="A21" s="7" t="s">
        <v>239</v>
      </c>
      <c r="B21" s="7" t="s">
        <v>240</v>
      </c>
      <c r="C21" s="7" t="s">
        <v>178</v>
      </c>
      <c r="D21" s="7" t="s">
        <v>149</v>
      </c>
      <c r="E21" s="7" t="s">
        <v>241</v>
      </c>
      <c r="F21" s="7" t="s">
        <v>151</v>
      </c>
      <c r="G21" s="7" t="s">
        <v>152</v>
      </c>
      <c r="H21" s="7" t="s">
        <v>117</v>
      </c>
      <c r="I21" s="7" t="s">
        <v>117</v>
      </c>
      <c r="J21" s="7" t="s">
        <v>117</v>
      </c>
      <c r="K21" s="7" t="s">
        <v>153</v>
      </c>
      <c r="L21" s="7" t="s">
        <v>117</v>
      </c>
      <c r="M21" s="7" t="s">
        <v>117</v>
      </c>
      <c r="N21" s="7" t="s">
        <v>117</v>
      </c>
      <c r="O21" s="7" t="s">
        <v>117</v>
      </c>
      <c r="P21" s="7" t="s">
        <v>117</v>
      </c>
      <c r="Q21" s="7" t="s">
        <v>117</v>
      </c>
      <c r="R21" s="7" t="s">
        <v>117</v>
      </c>
      <c r="S21" s="7" t="s">
        <v>242</v>
      </c>
      <c r="T21" s="7" t="s">
        <v>154</v>
      </c>
      <c r="U21" s="7" t="s">
        <v>117</v>
      </c>
      <c r="V21" s="7" t="s">
        <v>154</v>
      </c>
      <c r="W21" s="7" t="s">
        <v>202</v>
      </c>
      <c r="X21" s="7" t="s">
        <v>203</v>
      </c>
      <c r="Y21" s="7" t="s">
        <v>157</v>
      </c>
      <c r="Z21" s="7" t="s">
        <v>158</v>
      </c>
      <c r="AA21" s="7" t="s">
        <v>159</v>
      </c>
      <c r="AB21" s="7" t="s">
        <v>216</v>
      </c>
      <c r="AC21" s="7" t="s">
        <v>208</v>
      </c>
      <c r="AD21" s="7" t="s">
        <v>169</v>
      </c>
      <c r="AE21" s="3"/>
    </row>
    <row r="22" hidden="1" spans="1:31">
      <c r="A22" s="5" t="s">
        <v>243</v>
      </c>
      <c r="B22" s="5" t="s">
        <v>244</v>
      </c>
      <c r="C22" s="5" t="s">
        <v>178</v>
      </c>
      <c r="D22" s="5" t="s">
        <v>149</v>
      </c>
      <c r="E22" s="5" t="s">
        <v>245</v>
      </c>
      <c r="F22" s="5" t="s">
        <v>151</v>
      </c>
      <c r="G22" s="5" t="s">
        <v>152</v>
      </c>
      <c r="H22" s="5" t="s">
        <v>117</v>
      </c>
      <c r="I22" s="5" t="s">
        <v>117</v>
      </c>
      <c r="J22" s="5" t="s">
        <v>117</v>
      </c>
      <c r="K22" s="5" t="s">
        <v>153</v>
      </c>
      <c r="L22" s="5" t="s">
        <v>117</v>
      </c>
      <c r="M22" s="5" t="s">
        <v>117</v>
      </c>
      <c r="N22" s="5" t="s">
        <v>117</v>
      </c>
      <c r="O22" s="5" t="s">
        <v>117</v>
      </c>
      <c r="P22" s="5" t="s">
        <v>117</v>
      </c>
      <c r="Q22" s="5" t="s">
        <v>117</v>
      </c>
      <c r="R22" s="5" t="s">
        <v>117</v>
      </c>
      <c r="S22" s="5" t="s">
        <v>246</v>
      </c>
      <c r="T22" s="5" t="s">
        <v>154</v>
      </c>
      <c r="U22" s="5" t="s">
        <v>117</v>
      </c>
      <c r="V22" s="5" t="s">
        <v>154</v>
      </c>
      <c r="W22" s="5" t="s">
        <v>174</v>
      </c>
      <c r="X22" s="5" t="s">
        <v>156</v>
      </c>
      <c r="Y22" s="5" t="s">
        <v>157</v>
      </c>
      <c r="Z22" s="5" t="s">
        <v>158</v>
      </c>
      <c r="AA22" s="5" t="s">
        <v>159</v>
      </c>
      <c r="AB22" s="5" t="s">
        <v>247</v>
      </c>
      <c r="AC22" s="5" t="s">
        <v>248</v>
      </c>
      <c r="AD22" s="5" t="s">
        <v>169</v>
      </c>
      <c r="AE22" s="3"/>
    </row>
    <row r="23" hidden="1" spans="1:31">
      <c r="A23" s="7" t="s">
        <v>249</v>
      </c>
      <c r="B23" s="7" t="s">
        <v>250</v>
      </c>
      <c r="C23" s="7" t="s">
        <v>178</v>
      </c>
      <c r="D23" s="7" t="s">
        <v>149</v>
      </c>
      <c r="E23" s="7" t="s">
        <v>251</v>
      </c>
      <c r="F23" s="7" t="s">
        <v>151</v>
      </c>
      <c r="G23" s="7" t="s">
        <v>152</v>
      </c>
      <c r="H23" s="7" t="s">
        <v>117</v>
      </c>
      <c r="I23" s="7" t="s">
        <v>117</v>
      </c>
      <c r="J23" s="7" t="s">
        <v>117</v>
      </c>
      <c r="K23" s="7" t="s">
        <v>153</v>
      </c>
      <c r="L23" s="7" t="s">
        <v>117</v>
      </c>
      <c r="M23" s="7" t="s">
        <v>117</v>
      </c>
      <c r="N23" s="7" t="s">
        <v>117</v>
      </c>
      <c r="O23" s="7" t="s">
        <v>117</v>
      </c>
      <c r="P23" s="7" t="s">
        <v>117</v>
      </c>
      <c r="Q23" s="7" t="s">
        <v>117</v>
      </c>
      <c r="R23" s="7" t="s">
        <v>117</v>
      </c>
      <c r="S23" s="7" t="s">
        <v>252</v>
      </c>
      <c r="T23" s="7" t="s">
        <v>154</v>
      </c>
      <c r="U23" s="7" t="s">
        <v>117</v>
      </c>
      <c r="V23" s="7" t="s">
        <v>154</v>
      </c>
      <c r="W23" s="7" t="s">
        <v>174</v>
      </c>
      <c r="X23" s="7" t="s">
        <v>156</v>
      </c>
      <c r="Y23" s="7" t="s">
        <v>157</v>
      </c>
      <c r="Z23" s="7" t="s">
        <v>158</v>
      </c>
      <c r="AA23" s="7" t="s">
        <v>159</v>
      </c>
      <c r="AB23" s="7" t="s">
        <v>182</v>
      </c>
      <c r="AC23" s="7" t="s">
        <v>175</v>
      </c>
      <c r="AD23" s="7" t="s">
        <v>169</v>
      </c>
      <c r="AE23" s="3"/>
    </row>
    <row r="24" hidden="1" spans="1:31">
      <c r="A24" s="7" t="s">
        <v>253</v>
      </c>
      <c r="B24" s="7" t="s">
        <v>254</v>
      </c>
      <c r="C24" s="7" t="s">
        <v>178</v>
      </c>
      <c r="D24" s="7" t="s">
        <v>149</v>
      </c>
      <c r="E24" s="7" t="s">
        <v>255</v>
      </c>
      <c r="F24" s="7" t="s">
        <v>151</v>
      </c>
      <c r="G24" s="7" t="s">
        <v>152</v>
      </c>
      <c r="H24" s="7" t="s">
        <v>117</v>
      </c>
      <c r="I24" s="7" t="s">
        <v>117</v>
      </c>
      <c r="J24" s="7" t="s">
        <v>117</v>
      </c>
      <c r="K24" s="7" t="s">
        <v>153</v>
      </c>
      <c r="L24" s="7" t="s">
        <v>117</v>
      </c>
      <c r="M24" s="7" t="s">
        <v>117</v>
      </c>
      <c r="N24" s="7" t="s">
        <v>117</v>
      </c>
      <c r="O24" s="7" t="s">
        <v>117</v>
      </c>
      <c r="P24" s="7" t="s">
        <v>117</v>
      </c>
      <c r="Q24" s="7" t="s">
        <v>117</v>
      </c>
      <c r="R24" s="7" t="s">
        <v>117</v>
      </c>
      <c r="S24" s="7" t="s">
        <v>256</v>
      </c>
      <c r="T24" s="7" t="s">
        <v>154</v>
      </c>
      <c r="U24" s="7" t="s">
        <v>117</v>
      </c>
      <c r="V24" s="7" t="s">
        <v>154</v>
      </c>
      <c r="W24" s="7" t="s">
        <v>174</v>
      </c>
      <c r="X24" s="7" t="s">
        <v>156</v>
      </c>
      <c r="Y24" s="7" t="s">
        <v>157</v>
      </c>
      <c r="Z24" s="7" t="s">
        <v>158</v>
      </c>
      <c r="AA24" s="7" t="s">
        <v>159</v>
      </c>
      <c r="AB24" s="7" t="s">
        <v>167</v>
      </c>
      <c r="AC24" s="7" t="s">
        <v>168</v>
      </c>
      <c r="AD24" s="7" t="s">
        <v>169</v>
      </c>
      <c r="AE24" s="3"/>
    </row>
    <row r="25" hidden="1" spans="1:31">
      <c r="A25" s="5" t="s">
        <v>257</v>
      </c>
      <c r="B25" s="5" t="s">
        <v>258</v>
      </c>
      <c r="C25" s="5" t="s">
        <v>148</v>
      </c>
      <c r="D25" s="5" t="s">
        <v>149</v>
      </c>
      <c r="E25" s="5" t="s">
        <v>259</v>
      </c>
      <c r="F25" s="5" t="s">
        <v>151</v>
      </c>
      <c r="G25" s="5" t="s">
        <v>152</v>
      </c>
      <c r="H25" s="5" t="s">
        <v>117</v>
      </c>
      <c r="I25" s="5" t="s">
        <v>117</v>
      </c>
      <c r="J25" s="5" t="s">
        <v>117</v>
      </c>
      <c r="K25" s="5" t="s">
        <v>44</v>
      </c>
      <c r="L25" s="5" t="s">
        <v>117</v>
      </c>
      <c r="M25" s="5" t="s">
        <v>117</v>
      </c>
      <c r="N25" s="5" t="s">
        <v>117</v>
      </c>
      <c r="O25" s="5" t="s">
        <v>117</v>
      </c>
      <c r="P25" s="5" t="s">
        <v>117</v>
      </c>
      <c r="Q25" s="5" t="s">
        <v>117</v>
      </c>
      <c r="R25" s="5" t="s">
        <v>117</v>
      </c>
      <c r="S25" s="5" t="s">
        <v>260</v>
      </c>
      <c r="T25" s="5" t="s">
        <v>154</v>
      </c>
      <c r="U25" s="5" t="s">
        <v>117</v>
      </c>
      <c r="V25" s="5" t="s">
        <v>154</v>
      </c>
      <c r="W25" s="5" t="s">
        <v>174</v>
      </c>
      <c r="X25" s="5" t="s">
        <v>156</v>
      </c>
      <c r="Y25" s="5" t="s">
        <v>157</v>
      </c>
      <c r="Z25" s="5" t="s">
        <v>158</v>
      </c>
      <c r="AA25" s="5" t="s">
        <v>159</v>
      </c>
      <c r="AB25" s="5" t="s">
        <v>261</v>
      </c>
      <c r="AC25" s="5" t="s">
        <v>183</v>
      </c>
      <c r="AD25" s="5" t="s">
        <v>169</v>
      </c>
      <c r="AE25" s="3"/>
    </row>
    <row r="26" hidden="1" spans="1:31">
      <c r="A26" s="5" t="s">
        <v>262</v>
      </c>
      <c r="B26" s="5" t="s">
        <v>263</v>
      </c>
      <c r="C26" s="5" t="s">
        <v>178</v>
      </c>
      <c r="D26" s="5" t="s">
        <v>149</v>
      </c>
      <c r="E26" s="5" t="s">
        <v>264</v>
      </c>
      <c r="F26" s="5" t="s">
        <v>151</v>
      </c>
      <c r="G26" s="5" t="s">
        <v>152</v>
      </c>
      <c r="H26" s="5" t="s">
        <v>117</v>
      </c>
      <c r="I26" s="5" t="s">
        <v>117</v>
      </c>
      <c r="J26" s="5" t="s">
        <v>117</v>
      </c>
      <c r="K26" s="5" t="s">
        <v>44</v>
      </c>
      <c r="L26" s="5" t="s">
        <v>117</v>
      </c>
      <c r="M26" s="5" t="s">
        <v>117</v>
      </c>
      <c r="N26" s="5" t="s">
        <v>117</v>
      </c>
      <c r="O26" s="5" t="s">
        <v>117</v>
      </c>
      <c r="P26" s="5" t="s">
        <v>117</v>
      </c>
      <c r="Q26" s="5" t="s">
        <v>117</v>
      </c>
      <c r="R26" s="5" t="s">
        <v>117</v>
      </c>
      <c r="S26" s="5" t="s">
        <v>265</v>
      </c>
      <c r="T26" s="5" t="s">
        <v>154</v>
      </c>
      <c r="U26" s="5" t="s">
        <v>117</v>
      </c>
      <c r="V26" s="5" t="s">
        <v>154</v>
      </c>
      <c r="W26" s="5" t="s">
        <v>174</v>
      </c>
      <c r="X26" s="5" t="s">
        <v>156</v>
      </c>
      <c r="Y26" s="5" t="s">
        <v>157</v>
      </c>
      <c r="Z26" s="5" t="s">
        <v>158</v>
      </c>
      <c r="AA26" s="5" t="s">
        <v>159</v>
      </c>
      <c r="AB26" s="5" t="s">
        <v>204</v>
      </c>
      <c r="AC26" s="5" t="s">
        <v>198</v>
      </c>
      <c r="AD26" s="5" t="s">
        <v>169</v>
      </c>
      <c r="AE26" s="3"/>
    </row>
    <row r="27" hidden="1" spans="1:31">
      <c r="A27" s="5" t="s">
        <v>266</v>
      </c>
      <c r="B27" s="5" t="s">
        <v>267</v>
      </c>
      <c r="C27" s="5" t="s">
        <v>178</v>
      </c>
      <c r="D27" s="5" t="s">
        <v>149</v>
      </c>
      <c r="E27" s="5" t="s">
        <v>264</v>
      </c>
      <c r="F27" s="5" t="s">
        <v>151</v>
      </c>
      <c r="G27" s="5" t="s">
        <v>152</v>
      </c>
      <c r="H27" s="5" t="s">
        <v>117</v>
      </c>
      <c r="I27" s="5" t="s">
        <v>117</v>
      </c>
      <c r="J27" s="5" t="s">
        <v>117</v>
      </c>
      <c r="K27" s="5" t="s">
        <v>153</v>
      </c>
      <c r="L27" s="5" t="s">
        <v>117</v>
      </c>
      <c r="M27" s="5" t="s">
        <v>117</v>
      </c>
      <c r="N27" s="5" t="s">
        <v>117</v>
      </c>
      <c r="O27" s="5" t="s">
        <v>117</v>
      </c>
      <c r="P27" s="5" t="s">
        <v>117</v>
      </c>
      <c r="Q27" s="5" t="s">
        <v>117</v>
      </c>
      <c r="R27" s="5" t="s">
        <v>117</v>
      </c>
      <c r="S27" s="5" t="s">
        <v>268</v>
      </c>
      <c r="T27" s="5" t="s">
        <v>154</v>
      </c>
      <c r="U27" s="5" t="s">
        <v>117</v>
      </c>
      <c r="V27" s="5" t="s">
        <v>154</v>
      </c>
      <c r="W27" s="5" t="s">
        <v>174</v>
      </c>
      <c r="X27" s="5" t="s">
        <v>156</v>
      </c>
      <c r="Y27" s="5" t="s">
        <v>157</v>
      </c>
      <c r="Z27" s="5" t="s">
        <v>158</v>
      </c>
      <c r="AA27" s="5" t="s">
        <v>159</v>
      </c>
      <c r="AB27" s="5" t="s">
        <v>216</v>
      </c>
      <c r="AC27" s="5" t="s">
        <v>208</v>
      </c>
      <c r="AD27" s="5" t="s">
        <v>169</v>
      </c>
      <c r="AE27" s="3"/>
    </row>
    <row r="28" hidden="1" spans="1:31">
      <c r="A28" s="5" t="s">
        <v>269</v>
      </c>
      <c r="B28" s="5" t="s">
        <v>270</v>
      </c>
      <c r="C28" s="5" t="s">
        <v>178</v>
      </c>
      <c r="D28" s="5" t="s">
        <v>149</v>
      </c>
      <c r="E28" s="5" t="s">
        <v>264</v>
      </c>
      <c r="F28" s="5" t="s">
        <v>151</v>
      </c>
      <c r="G28" s="5" t="s">
        <v>152</v>
      </c>
      <c r="H28" s="5" t="s">
        <v>117</v>
      </c>
      <c r="I28" s="5" t="s">
        <v>117</v>
      </c>
      <c r="J28" s="5" t="s">
        <v>117</v>
      </c>
      <c r="K28" s="5" t="s">
        <v>180</v>
      </c>
      <c r="L28" s="5" t="s">
        <v>117</v>
      </c>
      <c r="M28" s="5" t="s">
        <v>117</v>
      </c>
      <c r="N28" s="5" t="s">
        <v>117</v>
      </c>
      <c r="O28" s="5" t="s">
        <v>117</v>
      </c>
      <c r="P28" s="5" t="s">
        <v>117</v>
      </c>
      <c r="Q28" s="5" t="s">
        <v>117</v>
      </c>
      <c r="R28" s="5" t="s">
        <v>117</v>
      </c>
      <c r="S28" s="5" t="s">
        <v>271</v>
      </c>
      <c r="T28" s="5" t="s">
        <v>154</v>
      </c>
      <c r="U28" s="5" t="s">
        <v>117</v>
      </c>
      <c r="V28" s="5" t="s">
        <v>154</v>
      </c>
      <c r="W28" s="5" t="s">
        <v>174</v>
      </c>
      <c r="X28" s="5" t="s">
        <v>156</v>
      </c>
      <c r="Y28" s="5" t="s">
        <v>157</v>
      </c>
      <c r="Z28" s="5" t="s">
        <v>158</v>
      </c>
      <c r="AA28" s="5" t="s">
        <v>159</v>
      </c>
      <c r="AB28" s="5" t="s">
        <v>197</v>
      </c>
      <c r="AC28" s="5" t="s">
        <v>208</v>
      </c>
      <c r="AD28" s="5" t="s">
        <v>169</v>
      </c>
      <c r="AE28" s="3"/>
    </row>
    <row r="29" hidden="1" spans="1:31">
      <c r="A29" s="7" t="s">
        <v>272</v>
      </c>
      <c r="B29" s="7" t="s">
        <v>273</v>
      </c>
      <c r="C29" s="7" t="s">
        <v>178</v>
      </c>
      <c r="D29" s="7" t="s">
        <v>149</v>
      </c>
      <c r="E29" s="7" t="s">
        <v>274</v>
      </c>
      <c r="F29" s="7" t="s">
        <v>151</v>
      </c>
      <c r="G29" s="7" t="s">
        <v>152</v>
      </c>
      <c r="H29" s="7" t="s">
        <v>117</v>
      </c>
      <c r="I29" s="7" t="s">
        <v>117</v>
      </c>
      <c r="J29" s="7" t="s">
        <v>117</v>
      </c>
      <c r="K29" s="7" t="s">
        <v>44</v>
      </c>
      <c r="L29" s="7" t="s">
        <v>117</v>
      </c>
      <c r="M29" s="7" t="s">
        <v>117</v>
      </c>
      <c r="N29" s="7" t="s">
        <v>117</v>
      </c>
      <c r="O29" s="7" t="s">
        <v>117</v>
      </c>
      <c r="P29" s="7" t="s">
        <v>117</v>
      </c>
      <c r="Q29" s="7" t="s">
        <v>117</v>
      </c>
      <c r="R29" s="7" t="s">
        <v>117</v>
      </c>
      <c r="S29" s="7" t="s">
        <v>275</v>
      </c>
      <c r="T29" s="7" t="s">
        <v>154</v>
      </c>
      <c r="U29" s="7" t="s">
        <v>117</v>
      </c>
      <c r="V29" s="7" t="s">
        <v>154</v>
      </c>
      <c r="W29" s="7" t="s">
        <v>174</v>
      </c>
      <c r="X29" s="7" t="s">
        <v>156</v>
      </c>
      <c r="Y29" s="7" t="s">
        <v>157</v>
      </c>
      <c r="Z29" s="7" t="s">
        <v>158</v>
      </c>
      <c r="AA29" s="7" t="s">
        <v>159</v>
      </c>
      <c r="AB29" s="7" t="s">
        <v>204</v>
      </c>
      <c r="AC29" s="7" t="s">
        <v>198</v>
      </c>
      <c r="AD29" s="7" t="s">
        <v>169</v>
      </c>
      <c r="AE29" s="3"/>
    </row>
    <row r="30" hidden="1" spans="1:31">
      <c r="A30" s="7" t="s">
        <v>276</v>
      </c>
      <c r="B30" s="7" t="s">
        <v>277</v>
      </c>
      <c r="C30" s="7" t="s">
        <v>178</v>
      </c>
      <c r="D30" s="7" t="s">
        <v>149</v>
      </c>
      <c r="E30" s="7" t="s">
        <v>274</v>
      </c>
      <c r="F30" s="7" t="s">
        <v>151</v>
      </c>
      <c r="G30" s="7" t="s">
        <v>152</v>
      </c>
      <c r="H30" s="7" t="s">
        <v>117</v>
      </c>
      <c r="I30" s="7" t="s">
        <v>117</v>
      </c>
      <c r="J30" s="7" t="s">
        <v>117</v>
      </c>
      <c r="K30" s="7" t="s">
        <v>180</v>
      </c>
      <c r="L30" s="7" t="s">
        <v>117</v>
      </c>
      <c r="M30" s="7" t="s">
        <v>117</v>
      </c>
      <c r="N30" s="7" t="s">
        <v>117</v>
      </c>
      <c r="O30" s="7" t="s">
        <v>117</v>
      </c>
      <c r="P30" s="7" t="s">
        <v>117</v>
      </c>
      <c r="Q30" s="7" t="s">
        <v>117</v>
      </c>
      <c r="R30" s="7" t="s">
        <v>117</v>
      </c>
      <c r="S30" s="7" t="s">
        <v>278</v>
      </c>
      <c r="T30" s="7" t="s">
        <v>154</v>
      </c>
      <c r="U30" s="7" t="s">
        <v>117</v>
      </c>
      <c r="V30" s="7" t="s">
        <v>154</v>
      </c>
      <c r="W30" s="7" t="s">
        <v>174</v>
      </c>
      <c r="X30" s="7" t="s">
        <v>156</v>
      </c>
      <c r="Y30" s="7" t="s">
        <v>157</v>
      </c>
      <c r="Z30" s="7" t="s">
        <v>158</v>
      </c>
      <c r="AA30" s="7" t="s">
        <v>159</v>
      </c>
      <c r="AB30" s="7" t="s">
        <v>197</v>
      </c>
      <c r="AC30" s="7" t="s">
        <v>208</v>
      </c>
      <c r="AD30" s="7" t="s">
        <v>169</v>
      </c>
      <c r="AE30" s="3"/>
    </row>
    <row r="31" hidden="1" spans="1:31">
      <c r="A31" s="5" t="s">
        <v>279</v>
      </c>
      <c r="B31" s="5" t="s">
        <v>280</v>
      </c>
      <c r="C31" s="5" t="s">
        <v>178</v>
      </c>
      <c r="D31" s="5" t="s">
        <v>149</v>
      </c>
      <c r="E31" s="5" t="s">
        <v>274</v>
      </c>
      <c r="F31" s="5" t="s">
        <v>151</v>
      </c>
      <c r="G31" s="5" t="s">
        <v>152</v>
      </c>
      <c r="H31" s="5" t="s">
        <v>117</v>
      </c>
      <c r="I31" s="5" t="s">
        <v>117</v>
      </c>
      <c r="J31" s="5" t="s">
        <v>117</v>
      </c>
      <c r="K31" s="5" t="s">
        <v>153</v>
      </c>
      <c r="L31" s="5" t="s">
        <v>117</v>
      </c>
      <c r="M31" s="5" t="s">
        <v>117</v>
      </c>
      <c r="N31" s="5" t="s">
        <v>117</v>
      </c>
      <c r="O31" s="5" t="s">
        <v>117</v>
      </c>
      <c r="P31" s="5" t="s">
        <v>117</v>
      </c>
      <c r="Q31" s="5" t="s">
        <v>117</v>
      </c>
      <c r="R31" s="5" t="s">
        <v>117</v>
      </c>
      <c r="S31" s="5" t="s">
        <v>281</v>
      </c>
      <c r="T31" s="5" t="s">
        <v>154</v>
      </c>
      <c r="U31" s="5" t="s">
        <v>117</v>
      </c>
      <c r="V31" s="5" t="s">
        <v>154</v>
      </c>
      <c r="W31" s="5" t="s">
        <v>174</v>
      </c>
      <c r="X31" s="5" t="s">
        <v>156</v>
      </c>
      <c r="Y31" s="5" t="s">
        <v>157</v>
      </c>
      <c r="Z31" s="5" t="s">
        <v>158</v>
      </c>
      <c r="AA31" s="5" t="s">
        <v>159</v>
      </c>
      <c r="AB31" s="5" t="s">
        <v>216</v>
      </c>
      <c r="AC31" s="5" t="s">
        <v>282</v>
      </c>
      <c r="AD31" s="5" t="s">
        <v>169</v>
      </c>
      <c r="AE31" s="3"/>
    </row>
    <row r="32" hidden="1" spans="1:31">
      <c r="A32" s="7" t="s">
        <v>283</v>
      </c>
      <c r="B32" s="7" t="s">
        <v>284</v>
      </c>
      <c r="C32" s="7" t="s">
        <v>178</v>
      </c>
      <c r="D32" s="7" t="s">
        <v>149</v>
      </c>
      <c r="E32" s="7" t="s">
        <v>285</v>
      </c>
      <c r="F32" s="7" t="s">
        <v>151</v>
      </c>
      <c r="G32" s="7" t="s">
        <v>152</v>
      </c>
      <c r="H32" s="7" t="s">
        <v>117</v>
      </c>
      <c r="I32" s="7" t="s">
        <v>117</v>
      </c>
      <c r="J32" s="7" t="s">
        <v>117</v>
      </c>
      <c r="K32" s="7" t="s">
        <v>180</v>
      </c>
      <c r="L32" s="7" t="s">
        <v>117</v>
      </c>
      <c r="M32" s="7" t="s">
        <v>117</v>
      </c>
      <c r="N32" s="7" t="s">
        <v>117</v>
      </c>
      <c r="O32" s="7" t="s">
        <v>117</v>
      </c>
      <c r="P32" s="7" t="s">
        <v>117</v>
      </c>
      <c r="Q32" s="7" t="s">
        <v>117</v>
      </c>
      <c r="R32" s="7" t="s">
        <v>117</v>
      </c>
      <c r="S32" s="7" t="s">
        <v>286</v>
      </c>
      <c r="T32" s="7" t="s">
        <v>154</v>
      </c>
      <c r="U32" s="7" t="s">
        <v>117</v>
      </c>
      <c r="V32" s="7" t="s">
        <v>154</v>
      </c>
      <c r="W32" s="7" t="s">
        <v>174</v>
      </c>
      <c r="X32" s="7" t="s">
        <v>156</v>
      </c>
      <c r="Y32" s="7" t="s">
        <v>157</v>
      </c>
      <c r="Z32" s="7" t="s">
        <v>158</v>
      </c>
      <c r="AA32" s="7" t="s">
        <v>159</v>
      </c>
      <c r="AB32" s="7" t="s">
        <v>182</v>
      </c>
      <c r="AC32" s="7" t="s">
        <v>183</v>
      </c>
      <c r="AD32" s="7" t="s">
        <v>169</v>
      </c>
      <c r="AE32" s="3"/>
    </row>
    <row r="33" hidden="1" spans="1:31">
      <c r="A33" s="7" t="s">
        <v>287</v>
      </c>
      <c r="B33" s="7" t="s">
        <v>288</v>
      </c>
      <c r="C33" s="7" t="s">
        <v>178</v>
      </c>
      <c r="D33" s="7" t="s">
        <v>149</v>
      </c>
      <c r="E33" s="7" t="s">
        <v>289</v>
      </c>
      <c r="F33" s="7" t="s">
        <v>151</v>
      </c>
      <c r="G33" s="7" t="s">
        <v>152</v>
      </c>
      <c r="H33" s="7" t="s">
        <v>117</v>
      </c>
      <c r="I33" s="7" t="s">
        <v>117</v>
      </c>
      <c r="J33" s="7" t="s">
        <v>117</v>
      </c>
      <c r="K33" s="7" t="s">
        <v>180</v>
      </c>
      <c r="L33" s="7" t="s">
        <v>117</v>
      </c>
      <c r="M33" s="7" t="s">
        <v>117</v>
      </c>
      <c r="N33" s="7" t="s">
        <v>117</v>
      </c>
      <c r="O33" s="7" t="s">
        <v>117</v>
      </c>
      <c r="P33" s="7" t="s">
        <v>117</v>
      </c>
      <c r="Q33" s="7" t="s">
        <v>117</v>
      </c>
      <c r="R33" s="7" t="s">
        <v>117</v>
      </c>
      <c r="S33" s="7" t="s">
        <v>290</v>
      </c>
      <c r="T33" s="7" t="s">
        <v>154</v>
      </c>
      <c r="U33" s="7" t="s">
        <v>117</v>
      </c>
      <c r="V33" s="7" t="s">
        <v>154</v>
      </c>
      <c r="W33" s="7" t="s">
        <v>174</v>
      </c>
      <c r="X33" s="7" t="s">
        <v>156</v>
      </c>
      <c r="Y33" s="7" t="s">
        <v>157</v>
      </c>
      <c r="Z33" s="7" t="s">
        <v>158</v>
      </c>
      <c r="AA33" s="7" t="s">
        <v>159</v>
      </c>
      <c r="AB33" s="7" t="s">
        <v>261</v>
      </c>
      <c r="AC33" s="7" t="s">
        <v>183</v>
      </c>
      <c r="AD33" s="7" t="s">
        <v>169</v>
      </c>
      <c r="AE33" s="3"/>
    </row>
    <row r="34" hidden="1" spans="1:31">
      <c r="A34" s="7" t="s">
        <v>291</v>
      </c>
      <c r="B34" s="7" t="s">
        <v>292</v>
      </c>
      <c r="C34" s="7" t="s">
        <v>178</v>
      </c>
      <c r="D34" s="7" t="s">
        <v>149</v>
      </c>
      <c r="E34" s="7" t="s">
        <v>289</v>
      </c>
      <c r="F34" s="7" t="s">
        <v>151</v>
      </c>
      <c r="G34" s="7" t="s">
        <v>152</v>
      </c>
      <c r="H34" s="7" t="s">
        <v>117</v>
      </c>
      <c r="I34" s="7" t="s">
        <v>117</v>
      </c>
      <c r="J34" s="7" t="s">
        <v>117</v>
      </c>
      <c r="K34" s="7" t="s">
        <v>153</v>
      </c>
      <c r="L34" s="7" t="s">
        <v>117</v>
      </c>
      <c r="M34" s="7" t="s">
        <v>117</v>
      </c>
      <c r="N34" s="7" t="s">
        <v>117</v>
      </c>
      <c r="O34" s="7" t="s">
        <v>117</v>
      </c>
      <c r="P34" s="7" t="s">
        <v>117</v>
      </c>
      <c r="Q34" s="7" t="s">
        <v>117</v>
      </c>
      <c r="R34" s="7" t="s">
        <v>117</v>
      </c>
      <c r="S34" s="7" t="s">
        <v>293</v>
      </c>
      <c r="T34" s="7" t="s">
        <v>154</v>
      </c>
      <c r="U34" s="7" t="s">
        <v>117</v>
      </c>
      <c r="V34" s="7" t="s">
        <v>154</v>
      </c>
      <c r="W34" s="7" t="s">
        <v>174</v>
      </c>
      <c r="X34" s="7" t="s">
        <v>156</v>
      </c>
      <c r="Y34" s="7" t="s">
        <v>157</v>
      </c>
      <c r="Z34" s="7" t="s">
        <v>158</v>
      </c>
      <c r="AA34" s="7" t="s">
        <v>159</v>
      </c>
      <c r="AB34" s="7" t="s">
        <v>182</v>
      </c>
      <c r="AC34" s="7" t="s">
        <v>175</v>
      </c>
      <c r="AD34" s="7" t="s">
        <v>169</v>
      </c>
      <c r="AE34" s="3"/>
    </row>
    <row r="35" spans="1:31">
      <c r="A35" s="5" t="s">
        <v>294</v>
      </c>
      <c r="B35" s="5" t="s">
        <v>295</v>
      </c>
      <c r="C35" s="5" t="s">
        <v>178</v>
      </c>
      <c r="D35" s="5" t="s">
        <v>149</v>
      </c>
      <c r="E35" s="5" t="s">
        <v>296</v>
      </c>
      <c r="F35" s="5" t="s">
        <v>151</v>
      </c>
      <c r="G35" s="5" t="s">
        <v>152</v>
      </c>
      <c r="H35" s="5" t="s">
        <v>117</v>
      </c>
      <c r="I35" s="5" t="s">
        <v>117</v>
      </c>
      <c r="J35" s="5" t="s">
        <v>117</v>
      </c>
      <c r="K35" s="5" t="s">
        <v>44</v>
      </c>
      <c r="L35" s="5" t="s">
        <v>117</v>
      </c>
      <c r="M35" s="5" t="s">
        <v>117</v>
      </c>
      <c r="N35" s="5" t="s">
        <v>117</v>
      </c>
      <c r="O35" s="5" t="s">
        <v>117</v>
      </c>
      <c r="P35" s="5" t="s">
        <v>117</v>
      </c>
      <c r="Q35" s="5" t="s">
        <v>117</v>
      </c>
      <c r="R35" s="5" t="s">
        <v>117</v>
      </c>
      <c r="S35" s="5" t="s">
        <v>297</v>
      </c>
      <c r="T35" s="5" t="s">
        <v>154</v>
      </c>
      <c r="U35" s="5" t="s">
        <v>117</v>
      </c>
      <c r="V35" s="5" t="s">
        <v>154</v>
      </c>
      <c r="W35" s="5" t="s">
        <v>202</v>
      </c>
      <c r="X35" s="5" t="s">
        <v>203</v>
      </c>
      <c r="Y35" s="5" t="s">
        <v>157</v>
      </c>
      <c r="Z35" s="5" t="s">
        <v>158</v>
      </c>
      <c r="AA35" s="5" t="s">
        <v>159</v>
      </c>
      <c r="AB35" s="5" t="s">
        <v>204</v>
      </c>
      <c r="AC35" s="5" t="s">
        <v>198</v>
      </c>
      <c r="AD35" s="5" t="s">
        <v>169</v>
      </c>
      <c r="AE35" s="3"/>
    </row>
    <row r="36" hidden="1" spans="1:31">
      <c r="A36" s="5" t="s">
        <v>298</v>
      </c>
      <c r="B36" s="5" t="s">
        <v>299</v>
      </c>
      <c r="C36" s="5" t="s">
        <v>178</v>
      </c>
      <c r="D36" s="5" t="s">
        <v>149</v>
      </c>
      <c r="E36" s="5" t="s">
        <v>296</v>
      </c>
      <c r="F36" s="5" t="s">
        <v>151</v>
      </c>
      <c r="G36" s="5" t="s">
        <v>152</v>
      </c>
      <c r="H36" s="5" t="s">
        <v>117</v>
      </c>
      <c r="I36" s="5" t="s">
        <v>117</v>
      </c>
      <c r="J36" s="5" t="s">
        <v>117</v>
      </c>
      <c r="K36" s="5" t="s">
        <v>180</v>
      </c>
      <c r="L36" s="5" t="s">
        <v>117</v>
      </c>
      <c r="M36" s="5" t="s">
        <v>117</v>
      </c>
      <c r="N36" s="5" t="s">
        <v>117</v>
      </c>
      <c r="O36" s="5" t="s">
        <v>117</v>
      </c>
      <c r="P36" s="5" t="s">
        <v>117</v>
      </c>
      <c r="Q36" s="5" t="s">
        <v>117</v>
      </c>
      <c r="R36" s="5" t="s">
        <v>117</v>
      </c>
      <c r="S36" s="5" t="s">
        <v>300</v>
      </c>
      <c r="T36" s="5" t="s">
        <v>154</v>
      </c>
      <c r="U36" s="5" t="s">
        <v>117</v>
      </c>
      <c r="V36" s="5" t="s">
        <v>154</v>
      </c>
      <c r="W36" s="5" t="s">
        <v>174</v>
      </c>
      <c r="X36" s="5" t="s">
        <v>156</v>
      </c>
      <c r="Y36" s="5" t="s">
        <v>157</v>
      </c>
      <c r="Z36" s="5" t="s">
        <v>158</v>
      </c>
      <c r="AA36" s="5" t="s">
        <v>159</v>
      </c>
      <c r="AB36" s="5" t="s">
        <v>197</v>
      </c>
      <c r="AC36" s="5" t="s">
        <v>208</v>
      </c>
      <c r="AD36" s="5" t="s">
        <v>169</v>
      </c>
      <c r="AE36" s="3"/>
    </row>
    <row r="37" spans="1:31">
      <c r="A37" s="7" t="s">
        <v>301</v>
      </c>
      <c r="B37" s="7" t="s">
        <v>302</v>
      </c>
      <c r="C37" s="7" t="s">
        <v>178</v>
      </c>
      <c r="D37" s="7" t="s">
        <v>149</v>
      </c>
      <c r="E37" s="7" t="s">
        <v>296</v>
      </c>
      <c r="F37" s="7" t="s">
        <v>151</v>
      </c>
      <c r="G37" s="7" t="s">
        <v>152</v>
      </c>
      <c r="H37" s="7" t="s">
        <v>117</v>
      </c>
      <c r="I37" s="7" t="s">
        <v>117</v>
      </c>
      <c r="J37" s="7" t="s">
        <v>117</v>
      </c>
      <c r="K37" s="7" t="s">
        <v>153</v>
      </c>
      <c r="L37" s="7" t="s">
        <v>117</v>
      </c>
      <c r="M37" s="7" t="s">
        <v>117</v>
      </c>
      <c r="N37" s="7" t="s">
        <v>117</v>
      </c>
      <c r="O37" s="7" t="s">
        <v>117</v>
      </c>
      <c r="P37" s="7" t="s">
        <v>117</v>
      </c>
      <c r="Q37" s="7" t="s">
        <v>117</v>
      </c>
      <c r="R37" s="7" t="s">
        <v>117</v>
      </c>
      <c r="S37" s="7" t="s">
        <v>303</v>
      </c>
      <c r="T37" s="7" t="s">
        <v>154</v>
      </c>
      <c r="U37" s="7" t="s">
        <v>117</v>
      </c>
      <c r="V37" s="7" t="s">
        <v>154</v>
      </c>
      <c r="W37" s="7" t="s">
        <v>202</v>
      </c>
      <c r="X37" s="7" t="s">
        <v>203</v>
      </c>
      <c r="Y37" s="7" t="s">
        <v>157</v>
      </c>
      <c r="Z37" s="7" t="s">
        <v>158</v>
      </c>
      <c r="AA37" s="7" t="s">
        <v>159</v>
      </c>
      <c r="AB37" s="7" t="s">
        <v>216</v>
      </c>
      <c r="AC37" s="7" t="s">
        <v>282</v>
      </c>
      <c r="AD37" s="7" t="s">
        <v>169</v>
      </c>
      <c r="AE37" s="3"/>
    </row>
    <row r="38" hidden="1" spans="1:31">
      <c r="A38" s="5" t="s">
        <v>304</v>
      </c>
      <c r="B38" s="5" t="s">
        <v>305</v>
      </c>
      <c r="C38" s="5" t="s">
        <v>178</v>
      </c>
      <c r="D38" s="5" t="s">
        <v>149</v>
      </c>
      <c r="E38" s="5" t="s">
        <v>306</v>
      </c>
      <c r="F38" s="5" t="s">
        <v>151</v>
      </c>
      <c r="G38" s="5" t="s">
        <v>152</v>
      </c>
      <c r="H38" s="5" t="s">
        <v>117</v>
      </c>
      <c r="I38" s="5" t="s">
        <v>117</v>
      </c>
      <c r="J38" s="5" t="s">
        <v>117</v>
      </c>
      <c r="K38" s="5" t="s">
        <v>153</v>
      </c>
      <c r="L38" s="5" t="s">
        <v>117</v>
      </c>
      <c r="M38" s="5" t="s">
        <v>117</v>
      </c>
      <c r="N38" s="5" t="s">
        <v>117</v>
      </c>
      <c r="O38" s="5" t="s">
        <v>117</v>
      </c>
      <c r="P38" s="5" t="s">
        <v>117</v>
      </c>
      <c r="Q38" s="5" t="s">
        <v>117</v>
      </c>
      <c r="R38" s="5" t="s">
        <v>117</v>
      </c>
      <c r="S38" s="5" t="s">
        <v>307</v>
      </c>
      <c r="T38" s="5" t="s">
        <v>154</v>
      </c>
      <c r="U38" s="5" t="s">
        <v>117</v>
      </c>
      <c r="V38" s="5" t="s">
        <v>154</v>
      </c>
      <c r="W38" s="5" t="s">
        <v>174</v>
      </c>
      <c r="X38" s="5" t="s">
        <v>156</v>
      </c>
      <c r="Y38" s="5" t="s">
        <v>157</v>
      </c>
      <c r="Z38" s="5" t="s">
        <v>158</v>
      </c>
      <c r="AA38" s="5" t="s">
        <v>159</v>
      </c>
      <c r="AB38" s="5" t="s">
        <v>167</v>
      </c>
      <c r="AC38" s="5" t="s">
        <v>168</v>
      </c>
      <c r="AD38" s="5" t="s">
        <v>169</v>
      </c>
      <c r="AE38" s="3"/>
    </row>
    <row r="39" hidden="1" spans="1:31">
      <c r="A39" s="5" t="s">
        <v>308</v>
      </c>
      <c r="B39" s="5" t="s">
        <v>309</v>
      </c>
      <c r="C39" s="5" t="s">
        <v>178</v>
      </c>
      <c r="D39" s="5" t="s">
        <v>149</v>
      </c>
      <c r="E39" s="5" t="s">
        <v>310</v>
      </c>
      <c r="F39" s="5" t="s">
        <v>151</v>
      </c>
      <c r="G39" s="5" t="s">
        <v>152</v>
      </c>
      <c r="H39" s="5" t="s">
        <v>117</v>
      </c>
      <c r="I39" s="5" t="s">
        <v>117</v>
      </c>
      <c r="J39" s="5" t="s">
        <v>117</v>
      </c>
      <c r="K39" s="5" t="s">
        <v>153</v>
      </c>
      <c r="L39" s="5" t="s">
        <v>117</v>
      </c>
      <c r="M39" s="5" t="s">
        <v>117</v>
      </c>
      <c r="N39" s="5" t="s">
        <v>117</v>
      </c>
      <c r="O39" s="5" t="s">
        <v>117</v>
      </c>
      <c r="P39" s="5" t="s">
        <v>117</v>
      </c>
      <c r="Q39" s="5" t="s">
        <v>117</v>
      </c>
      <c r="R39" s="5" t="s">
        <v>117</v>
      </c>
      <c r="S39" s="5" t="s">
        <v>311</v>
      </c>
      <c r="T39" s="5" t="s">
        <v>154</v>
      </c>
      <c r="U39" s="5" t="s">
        <v>117</v>
      </c>
      <c r="V39" s="5" t="s">
        <v>154</v>
      </c>
      <c r="W39" s="5" t="s">
        <v>174</v>
      </c>
      <c r="X39" s="5" t="s">
        <v>156</v>
      </c>
      <c r="Y39" s="5" t="s">
        <v>157</v>
      </c>
      <c r="Z39" s="5" t="s">
        <v>158</v>
      </c>
      <c r="AA39" s="5" t="s">
        <v>159</v>
      </c>
      <c r="AB39" s="5" t="s">
        <v>167</v>
      </c>
      <c r="AC39" s="5" t="s">
        <v>168</v>
      </c>
      <c r="AD39" s="5" t="s">
        <v>169</v>
      </c>
      <c r="AE39" s="3"/>
    </row>
    <row r="40" hidden="1" spans="1:31">
      <c r="A40" s="7" t="s">
        <v>312</v>
      </c>
      <c r="B40" s="7" t="s">
        <v>313</v>
      </c>
      <c r="C40" s="7" t="s">
        <v>178</v>
      </c>
      <c r="D40" s="7" t="s">
        <v>149</v>
      </c>
      <c r="E40" s="7" t="s">
        <v>314</v>
      </c>
      <c r="F40" s="7" t="s">
        <v>151</v>
      </c>
      <c r="G40" s="7" t="s">
        <v>152</v>
      </c>
      <c r="H40" s="7" t="s">
        <v>117</v>
      </c>
      <c r="I40" s="7" t="s">
        <v>117</v>
      </c>
      <c r="J40" s="7" t="s">
        <v>117</v>
      </c>
      <c r="K40" s="7" t="s">
        <v>44</v>
      </c>
      <c r="L40" s="7" t="s">
        <v>117</v>
      </c>
      <c r="M40" s="7" t="s">
        <v>117</v>
      </c>
      <c r="N40" s="7" t="s">
        <v>117</v>
      </c>
      <c r="O40" s="7" t="s">
        <v>117</v>
      </c>
      <c r="P40" s="7" t="s">
        <v>117</v>
      </c>
      <c r="Q40" s="7" t="s">
        <v>117</v>
      </c>
      <c r="R40" s="7" t="s">
        <v>117</v>
      </c>
      <c r="S40" s="7" t="s">
        <v>315</v>
      </c>
      <c r="T40" s="7" t="s">
        <v>154</v>
      </c>
      <c r="U40" s="7" t="s">
        <v>117</v>
      </c>
      <c r="V40" s="7" t="s">
        <v>154</v>
      </c>
      <c r="W40" s="7" t="s">
        <v>174</v>
      </c>
      <c r="X40" s="7" t="s">
        <v>156</v>
      </c>
      <c r="Y40" s="7" t="s">
        <v>157</v>
      </c>
      <c r="Z40" s="7" t="s">
        <v>158</v>
      </c>
      <c r="AA40" s="7" t="s">
        <v>159</v>
      </c>
      <c r="AB40" s="7" t="s">
        <v>204</v>
      </c>
      <c r="AC40" s="7" t="s">
        <v>198</v>
      </c>
      <c r="AD40" s="7" t="s">
        <v>169</v>
      </c>
      <c r="AE40" s="3"/>
    </row>
    <row r="41" hidden="1" spans="1:31">
      <c r="A41" s="7" t="s">
        <v>316</v>
      </c>
      <c r="B41" s="7" t="s">
        <v>317</v>
      </c>
      <c r="C41" s="7" t="s">
        <v>178</v>
      </c>
      <c r="D41" s="7" t="s">
        <v>149</v>
      </c>
      <c r="E41" s="7" t="s">
        <v>314</v>
      </c>
      <c r="F41" s="7" t="s">
        <v>151</v>
      </c>
      <c r="G41" s="7" t="s">
        <v>152</v>
      </c>
      <c r="H41" s="7" t="s">
        <v>117</v>
      </c>
      <c r="I41" s="7" t="s">
        <v>117</v>
      </c>
      <c r="J41" s="7" t="s">
        <v>117</v>
      </c>
      <c r="K41" s="7" t="s">
        <v>180</v>
      </c>
      <c r="L41" s="7" t="s">
        <v>117</v>
      </c>
      <c r="M41" s="7" t="s">
        <v>117</v>
      </c>
      <c r="N41" s="7" t="s">
        <v>117</v>
      </c>
      <c r="O41" s="7" t="s">
        <v>117</v>
      </c>
      <c r="P41" s="7" t="s">
        <v>117</v>
      </c>
      <c r="Q41" s="7" t="s">
        <v>117</v>
      </c>
      <c r="R41" s="7" t="s">
        <v>117</v>
      </c>
      <c r="S41" s="7" t="s">
        <v>318</v>
      </c>
      <c r="T41" s="7" t="s">
        <v>154</v>
      </c>
      <c r="U41" s="7" t="s">
        <v>117</v>
      </c>
      <c r="V41" s="7" t="s">
        <v>154</v>
      </c>
      <c r="W41" s="7" t="s">
        <v>174</v>
      </c>
      <c r="X41" s="7" t="s">
        <v>156</v>
      </c>
      <c r="Y41" s="7" t="s">
        <v>157</v>
      </c>
      <c r="Z41" s="7" t="s">
        <v>158</v>
      </c>
      <c r="AA41" s="7" t="s">
        <v>159</v>
      </c>
      <c r="AB41" s="7" t="s">
        <v>197</v>
      </c>
      <c r="AC41" s="7" t="s">
        <v>208</v>
      </c>
      <c r="AD41" s="7" t="s">
        <v>169</v>
      </c>
      <c r="AE41" s="3"/>
    </row>
    <row r="42" hidden="1" spans="1:31">
      <c r="A42" s="5" t="s">
        <v>319</v>
      </c>
      <c r="B42" s="5" t="s">
        <v>320</v>
      </c>
      <c r="C42" s="5" t="s">
        <v>178</v>
      </c>
      <c r="D42" s="5" t="s">
        <v>149</v>
      </c>
      <c r="E42" s="5" t="s">
        <v>314</v>
      </c>
      <c r="F42" s="5" t="s">
        <v>151</v>
      </c>
      <c r="G42" s="5" t="s">
        <v>152</v>
      </c>
      <c r="H42" s="5" t="s">
        <v>117</v>
      </c>
      <c r="I42" s="5" t="s">
        <v>117</v>
      </c>
      <c r="J42" s="5" t="s">
        <v>117</v>
      </c>
      <c r="K42" s="5" t="s">
        <v>153</v>
      </c>
      <c r="L42" s="5" t="s">
        <v>117</v>
      </c>
      <c r="M42" s="5" t="s">
        <v>117</v>
      </c>
      <c r="N42" s="5" t="s">
        <v>117</v>
      </c>
      <c r="O42" s="5" t="s">
        <v>117</v>
      </c>
      <c r="P42" s="5" t="s">
        <v>117</v>
      </c>
      <c r="Q42" s="5" t="s">
        <v>117</v>
      </c>
      <c r="R42" s="5" t="s">
        <v>117</v>
      </c>
      <c r="S42" s="5" t="s">
        <v>321</v>
      </c>
      <c r="T42" s="5" t="s">
        <v>154</v>
      </c>
      <c r="U42" s="5" t="s">
        <v>117</v>
      </c>
      <c r="V42" s="5" t="s">
        <v>154</v>
      </c>
      <c r="W42" s="5" t="s">
        <v>174</v>
      </c>
      <c r="X42" s="5" t="s">
        <v>156</v>
      </c>
      <c r="Y42" s="5" t="s">
        <v>157</v>
      </c>
      <c r="Z42" s="5" t="s">
        <v>158</v>
      </c>
      <c r="AA42" s="5" t="s">
        <v>159</v>
      </c>
      <c r="AB42" s="5" t="s">
        <v>216</v>
      </c>
      <c r="AC42" s="5" t="s">
        <v>282</v>
      </c>
      <c r="AD42" s="5" t="s">
        <v>169</v>
      </c>
      <c r="AE42" s="3"/>
    </row>
    <row r="43" hidden="1" spans="1:31">
      <c r="A43" s="5" t="s">
        <v>322</v>
      </c>
      <c r="B43" s="5" t="s">
        <v>323</v>
      </c>
      <c r="C43" s="5" t="s">
        <v>178</v>
      </c>
      <c r="D43" s="5" t="s">
        <v>149</v>
      </c>
      <c r="E43" s="5" t="s">
        <v>324</v>
      </c>
      <c r="F43" s="5" t="s">
        <v>151</v>
      </c>
      <c r="G43" s="5" t="s">
        <v>152</v>
      </c>
      <c r="H43" s="5" t="s">
        <v>117</v>
      </c>
      <c r="I43" s="5" t="s">
        <v>117</v>
      </c>
      <c r="J43" s="5" t="s">
        <v>117</v>
      </c>
      <c r="K43" s="5" t="s">
        <v>44</v>
      </c>
      <c r="L43" s="5" t="s">
        <v>117</v>
      </c>
      <c r="M43" s="5" t="s">
        <v>117</v>
      </c>
      <c r="N43" s="5" t="s">
        <v>117</v>
      </c>
      <c r="O43" s="5" t="s">
        <v>117</v>
      </c>
      <c r="P43" s="5" t="s">
        <v>117</v>
      </c>
      <c r="Q43" s="5" t="s">
        <v>117</v>
      </c>
      <c r="R43" s="5" t="s">
        <v>117</v>
      </c>
      <c r="S43" s="5" t="s">
        <v>325</v>
      </c>
      <c r="T43" s="5" t="s">
        <v>154</v>
      </c>
      <c r="U43" s="5" t="s">
        <v>117</v>
      </c>
      <c r="V43" s="5" t="s">
        <v>154</v>
      </c>
      <c r="W43" s="5" t="s">
        <v>174</v>
      </c>
      <c r="X43" s="5" t="s">
        <v>156</v>
      </c>
      <c r="Y43" s="5" t="s">
        <v>157</v>
      </c>
      <c r="Z43" s="5" t="s">
        <v>158</v>
      </c>
      <c r="AA43" s="5" t="s">
        <v>159</v>
      </c>
      <c r="AB43" s="5" t="s">
        <v>204</v>
      </c>
      <c r="AC43" s="5" t="s">
        <v>198</v>
      </c>
      <c r="AD43" s="5" t="s">
        <v>169</v>
      </c>
      <c r="AE43" s="3"/>
    </row>
    <row r="44" hidden="1" spans="1:31">
      <c r="A44" s="5" t="s">
        <v>326</v>
      </c>
      <c r="B44" s="5" t="s">
        <v>327</v>
      </c>
      <c r="C44" s="5" t="s">
        <v>178</v>
      </c>
      <c r="D44" s="5" t="s">
        <v>149</v>
      </c>
      <c r="E44" s="5" t="s">
        <v>324</v>
      </c>
      <c r="F44" s="5" t="s">
        <v>151</v>
      </c>
      <c r="G44" s="5" t="s">
        <v>152</v>
      </c>
      <c r="H44" s="5" t="s">
        <v>117</v>
      </c>
      <c r="I44" s="5" t="s">
        <v>117</v>
      </c>
      <c r="J44" s="5" t="s">
        <v>117</v>
      </c>
      <c r="K44" s="5" t="s">
        <v>180</v>
      </c>
      <c r="L44" s="5" t="s">
        <v>117</v>
      </c>
      <c r="M44" s="5" t="s">
        <v>117</v>
      </c>
      <c r="N44" s="5" t="s">
        <v>117</v>
      </c>
      <c r="O44" s="5" t="s">
        <v>117</v>
      </c>
      <c r="P44" s="5" t="s">
        <v>117</v>
      </c>
      <c r="Q44" s="5" t="s">
        <v>117</v>
      </c>
      <c r="R44" s="5" t="s">
        <v>117</v>
      </c>
      <c r="S44" s="5" t="s">
        <v>328</v>
      </c>
      <c r="T44" s="5" t="s">
        <v>154</v>
      </c>
      <c r="U44" s="5" t="s">
        <v>117</v>
      </c>
      <c r="V44" s="5" t="s">
        <v>154</v>
      </c>
      <c r="W44" s="5" t="s">
        <v>174</v>
      </c>
      <c r="X44" s="5" t="s">
        <v>156</v>
      </c>
      <c r="Y44" s="5" t="s">
        <v>157</v>
      </c>
      <c r="Z44" s="5" t="s">
        <v>158</v>
      </c>
      <c r="AA44" s="5" t="s">
        <v>159</v>
      </c>
      <c r="AB44" s="5" t="s">
        <v>197</v>
      </c>
      <c r="AC44" s="5" t="s">
        <v>208</v>
      </c>
      <c r="AD44" s="5" t="s">
        <v>169</v>
      </c>
      <c r="AE44" s="3"/>
    </row>
    <row r="45" hidden="1" spans="1:31">
      <c r="A45" s="7" t="s">
        <v>329</v>
      </c>
      <c r="B45" s="7" t="s">
        <v>330</v>
      </c>
      <c r="C45" s="7" t="s">
        <v>178</v>
      </c>
      <c r="D45" s="7" t="s">
        <v>149</v>
      </c>
      <c r="E45" s="7" t="s">
        <v>324</v>
      </c>
      <c r="F45" s="7" t="s">
        <v>151</v>
      </c>
      <c r="G45" s="7" t="s">
        <v>152</v>
      </c>
      <c r="H45" s="7" t="s">
        <v>117</v>
      </c>
      <c r="I45" s="7" t="s">
        <v>117</v>
      </c>
      <c r="J45" s="7" t="s">
        <v>117</v>
      </c>
      <c r="K45" s="7" t="s">
        <v>153</v>
      </c>
      <c r="L45" s="7" t="s">
        <v>117</v>
      </c>
      <c r="M45" s="7" t="s">
        <v>117</v>
      </c>
      <c r="N45" s="7" t="s">
        <v>117</v>
      </c>
      <c r="O45" s="7" t="s">
        <v>117</v>
      </c>
      <c r="P45" s="7" t="s">
        <v>117</v>
      </c>
      <c r="Q45" s="7" t="s">
        <v>117</v>
      </c>
      <c r="R45" s="7" t="s">
        <v>117</v>
      </c>
      <c r="S45" s="7" t="s">
        <v>331</v>
      </c>
      <c r="T45" s="7" t="s">
        <v>154</v>
      </c>
      <c r="U45" s="7" t="s">
        <v>117</v>
      </c>
      <c r="V45" s="7" t="s">
        <v>154</v>
      </c>
      <c r="W45" s="7" t="s">
        <v>174</v>
      </c>
      <c r="X45" s="7" t="s">
        <v>156</v>
      </c>
      <c r="Y45" s="7" t="s">
        <v>157</v>
      </c>
      <c r="Z45" s="7" t="s">
        <v>158</v>
      </c>
      <c r="AA45" s="7" t="s">
        <v>159</v>
      </c>
      <c r="AB45" s="7" t="s">
        <v>216</v>
      </c>
      <c r="AC45" s="7" t="s">
        <v>282</v>
      </c>
      <c r="AD45" s="7" t="s">
        <v>169</v>
      </c>
      <c r="AE45" s="3"/>
    </row>
    <row r="46" spans="1:31">
      <c r="A46" s="5" t="s">
        <v>332</v>
      </c>
      <c r="B46" s="5" t="s">
        <v>333</v>
      </c>
      <c r="C46" s="5" t="s">
        <v>178</v>
      </c>
      <c r="D46" s="5" t="s">
        <v>149</v>
      </c>
      <c r="E46" s="5" t="s">
        <v>334</v>
      </c>
      <c r="F46" s="5" t="s">
        <v>151</v>
      </c>
      <c r="G46" s="5" t="s">
        <v>152</v>
      </c>
      <c r="H46" s="5" t="s">
        <v>117</v>
      </c>
      <c r="I46" s="5" t="s">
        <v>117</v>
      </c>
      <c r="J46" s="5" t="s">
        <v>117</v>
      </c>
      <c r="K46" s="5" t="s">
        <v>153</v>
      </c>
      <c r="L46" s="5" t="s">
        <v>117</v>
      </c>
      <c r="M46" s="5" t="s">
        <v>117</v>
      </c>
      <c r="N46" s="5" t="s">
        <v>117</v>
      </c>
      <c r="O46" s="5" t="s">
        <v>117</v>
      </c>
      <c r="P46" s="5" t="s">
        <v>117</v>
      </c>
      <c r="Q46" s="5" t="s">
        <v>117</v>
      </c>
      <c r="R46" s="5" t="s">
        <v>117</v>
      </c>
      <c r="S46" s="5" t="s">
        <v>335</v>
      </c>
      <c r="T46" s="5" t="s">
        <v>154</v>
      </c>
      <c r="U46" s="5" t="s">
        <v>117</v>
      </c>
      <c r="V46" s="5" t="s">
        <v>154</v>
      </c>
      <c r="W46" s="5" t="s">
        <v>202</v>
      </c>
      <c r="X46" s="5" t="s">
        <v>203</v>
      </c>
      <c r="Y46" s="5" t="s">
        <v>157</v>
      </c>
      <c r="Z46" s="5" t="s">
        <v>158</v>
      </c>
      <c r="AA46" s="5" t="s">
        <v>159</v>
      </c>
      <c r="AB46" s="5" t="s">
        <v>167</v>
      </c>
      <c r="AC46" s="5" t="s">
        <v>168</v>
      </c>
      <c r="AD46" s="5" t="s">
        <v>169</v>
      </c>
      <c r="AE46" s="3"/>
    </row>
    <row r="47" hidden="1" spans="1:31">
      <c r="A47" s="7" t="s">
        <v>336</v>
      </c>
      <c r="B47" s="7" t="s">
        <v>337</v>
      </c>
      <c r="C47" s="7" t="s">
        <v>178</v>
      </c>
      <c r="D47" s="7" t="s">
        <v>149</v>
      </c>
      <c r="E47" s="7" t="s">
        <v>334</v>
      </c>
      <c r="F47" s="7" t="s">
        <v>151</v>
      </c>
      <c r="G47" s="7" t="s">
        <v>152</v>
      </c>
      <c r="H47" s="7" t="s">
        <v>117</v>
      </c>
      <c r="I47" s="7" t="s">
        <v>117</v>
      </c>
      <c r="J47" s="7" t="s">
        <v>117</v>
      </c>
      <c r="K47" s="7" t="s">
        <v>44</v>
      </c>
      <c r="L47" s="7" t="s">
        <v>117</v>
      </c>
      <c r="M47" s="7" t="s">
        <v>117</v>
      </c>
      <c r="N47" s="7" t="s">
        <v>117</v>
      </c>
      <c r="O47" s="7" t="s">
        <v>117</v>
      </c>
      <c r="P47" s="7" t="s">
        <v>117</v>
      </c>
      <c r="Q47" s="7" t="s">
        <v>117</v>
      </c>
      <c r="R47" s="7" t="s">
        <v>117</v>
      </c>
      <c r="S47" s="7" t="s">
        <v>338</v>
      </c>
      <c r="T47" s="7" t="s">
        <v>154</v>
      </c>
      <c r="U47" s="7" t="s">
        <v>117</v>
      </c>
      <c r="V47" s="7" t="s">
        <v>154</v>
      </c>
      <c r="W47" s="7" t="s">
        <v>174</v>
      </c>
      <c r="X47" s="7" t="s">
        <v>156</v>
      </c>
      <c r="Y47" s="7" t="s">
        <v>157</v>
      </c>
      <c r="Z47" s="7" t="s">
        <v>158</v>
      </c>
      <c r="AA47" s="7" t="s">
        <v>159</v>
      </c>
      <c r="AB47" s="7" t="s">
        <v>204</v>
      </c>
      <c r="AC47" s="7" t="s">
        <v>198</v>
      </c>
      <c r="AD47" s="7" t="s">
        <v>169</v>
      </c>
      <c r="AE47" s="3"/>
    </row>
    <row r="48" hidden="1" spans="1:31">
      <c r="A48" s="7" t="s">
        <v>339</v>
      </c>
      <c r="B48" s="7" t="s">
        <v>340</v>
      </c>
      <c r="C48" s="7" t="s">
        <v>178</v>
      </c>
      <c r="D48" s="7" t="s">
        <v>149</v>
      </c>
      <c r="E48" s="7" t="s">
        <v>334</v>
      </c>
      <c r="F48" s="7" t="s">
        <v>151</v>
      </c>
      <c r="G48" s="7" t="s">
        <v>152</v>
      </c>
      <c r="H48" s="7" t="s">
        <v>117</v>
      </c>
      <c r="I48" s="7" t="s">
        <v>117</v>
      </c>
      <c r="J48" s="7" t="s">
        <v>117</v>
      </c>
      <c r="K48" s="7" t="s">
        <v>180</v>
      </c>
      <c r="L48" s="7" t="s">
        <v>117</v>
      </c>
      <c r="M48" s="7" t="s">
        <v>117</v>
      </c>
      <c r="N48" s="7" t="s">
        <v>117</v>
      </c>
      <c r="O48" s="7" t="s">
        <v>117</v>
      </c>
      <c r="P48" s="7" t="s">
        <v>117</v>
      </c>
      <c r="Q48" s="7" t="s">
        <v>117</v>
      </c>
      <c r="R48" s="7" t="s">
        <v>117</v>
      </c>
      <c r="S48" s="7" t="s">
        <v>341</v>
      </c>
      <c r="T48" s="7" t="s">
        <v>154</v>
      </c>
      <c r="U48" s="7" t="s">
        <v>117</v>
      </c>
      <c r="V48" s="7" t="s">
        <v>154</v>
      </c>
      <c r="W48" s="7" t="s">
        <v>174</v>
      </c>
      <c r="X48" s="7" t="s">
        <v>156</v>
      </c>
      <c r="Y48" s="7" t="s">
        <v>157</v>
      </c>
      <c r="Z48" s="7" t="s">
        <v>158</v>
      </c>
      <c r="AA48" s="7" t="s">
        <v>159</v>
      </c>
      <c r="AB48" s="7" t="s">
        <v>197</v>
      </c>
      <c r="AC48" s="7" t="s">
        <v>208</v>
      </c>
      <c r="AD48" s="7" t="s">
        <v>169</v>
      </c>
      <c r="AE48" s="3"/>
    </row>
    <row r="49" hidden="1" spans="1:31">
      <c r="A49" s="5" t="s">
        <v>342</v>
      </c>
      <c r="B49" s="5" t="s">
        <v>343</v>
      </c>
      <c r="C49" s="5" t="s">
        <v>344</v>
      </c>
      <c r="D49" s="5" t="s">
        <v>149</v>
      </c>
      <c r="E49" s="5" t="s">
        <v>345</v>
      </c>
      <c r="F49" s="5" t="s">
        <v>151</v>
      </c>
      <c r="G49" s="5" t="s">
        <v>152</v>
      </c>
      <c r="H49" s="5" t="s">
        <v>117</v>
      </c>
      <c r="I49" s="5" t="s">
        <v>117</v>
      </c>
      <c r="J49" s="5" t="s">
        <v>117</v>
      </c>
      <c r="K49" s="5" t="s">
        <v>153</v>
      </c>
      <c r="L49" s="5" t="s">
        <v>117</v>
      </c>
      <c r="M49" s="5" t="s">
        <v>117</v>
      </c>
      <c r="N49" s="5" t="s">
        <v>117</v>
      </c>
      <c r="O49" s="5" t="s">
        <v>117</v>
      </c>
      <c r="P49" s="5" t="s">
        <v>117</v>
      </c>
      <c r="Q49" s="5" t="s">
        <v>117</v>
      </c>
      <c r="R49" s="5" t="s">
        <v>117</v>
      </c>
      <c r="S49" s="5" t="s">
        <v>346</v>
      </c>
      <c r="T49" s="5" t="s">
        <v>154</v>
      </c>
      <c r="U49" s="5" t="s">
        <v>117</v>
      </c>
      <c r="V49" s="5" t="s">
        <v>154</v>
      </c>
      <c r="W49" s="5" t="s">
        <v>174</v>
      </c>
      <c r="X49" s="5" t="s">
        <v>156</v>
      </c>
      <c r="Y49" s="5" t="s">
        <v>157</v>
      </c>
      <c r="Z49" s="5" t="s">
        <v>158</v>
      </c>
      <c r="AA49" s="5" t="s">
        <v>159</v>
      </c>
      <c r="AB49" s="5" t="s">
        <v>261</v>
      </c>
      <c r="AC49" s="5" t="s">
        <v>183</v>
      </c>
      <c r="AD49" s="5" t="s">
        <v>169</v>
      </c>
      <c r="AE49" s="3"/>
    </row>
    <row r="50" hidden="1" spans="1:31">
      <c r="A50" s="5" t="s">
        <v>347</v>
      </c>
      <c r="B50" s="5" t="s">
        <v>348</v>
      </c>
      <c r="C50" s="5" t="s">
        <v>178</v>
      </c>
      <c r="D50" s="5" t="s">
        <v>149</v>
      </c>
      <c r="E50" s="5" t="s">
        <v>345</v>
      </c>
      <c r="F50" s="5" t="s">
        <v>151</v>
      </c>
      <c r="G50" s="5" t="s">
        <v>152</v>
      </c>
      <c r="H50" s="5" t="s">
        <v>117</v>
      </c>
      <c r="I50" s="5" t="s">
        <v>117</v>
      </c>
      <c r="J50" s="5" t="s">
        <v>117</v>
      </c>
      <c r="K50" s="5" t="s">
        <v>153</v>
      </c>
      <c r="L50" s="5" t="s">
        <v>117</v>
      </c>
      <c r="M50" s="5" t="s">
        <v>117</v>
      </c>
      <c r="N50" s="5" t="s">
        <v>117</v>
      </c>
      <c r="O50" s="5" t="s">
        <v>117</v>
      </c>
      <c r="P50" s="5" t="s">
        <v>117</v>
      </c>
      <c r="Q50" s="5" t="s">
        <v>117</v>
      </c>
      <c r="R50" s="5" t="s">
        <v>117</v>
      </c>
      <c r="S50" s="5" t="s">
        <v>349</v>
      </c>
      <c r="T50" s="5" t="s">
        <v>154</v>
      </c>
      <c r="U50" s="5" t="s">
        <v>117</v>
      </c>
      <c r="V50" s="5" t="s">
        <v>154</v>
      </c>
      <c r="W50" s="5" t="s">
        <v>174</v>
      </c>
      <c r="X50" s="5" t="s">
        <v>156</v>
      </c>
      <c r="Y50" s="5" t="s">
        <v>157</v>
      </c>
      <c r="Z50" s="5" t="s">
        <v>158</v>
      </c>
      <c r="AA50" s="5" t="s">
        <v>159</v>
      </c>
      <c r="AB50" s="5" t="s">
        <v>216</v>
      </c>
      <c r="AC50" s="5" t="s">
        <v>282</v>
      </c>
      <c r="AD50" s="5" t="s">
        <v>169</v>
      </c>
      <c r="AE50" s="3"/>
    </row>
    <row r="51" hidden="1" spans="1:31">
      <c r="A51" s="7" t="s">
        <v>350</v>
      </c>
      <c r="B51" s="7" t="s">
        <v>351</v>
      </c>
      <c r="C51" s="7" t="s">
        <v>178</v>
      </c>
      <c r="D51" s="7" t="s">
        <v>149</v>
      </c>
      <c r="E51" s="7" t="s">
        <v>352</v>
      </c>
      <c r="F51" s="7" t="s">
        <v>151</v>
      </c>
      <c r="G51" s="7" t="s">
        <v>152</v>
      </c>
      <c r="H51" s="7" t="s">
        <v>117</v>
      </c>
      <c r="I51" s="7" t="s">
        <v>117</v>
      </c>
      <c r="J51" s="7" t="s">
        <v>117</v>
      </c>
      <c r="K51" s="7" t="s">
        <v>153</v>
      </c>
      <c r="L51" s="7" t="s">
        <v>117</v>
      </c>
      <c r="M51" s="7" t="s">
        <v>117</v>
      </c>
      <c r="N51" s="7" t="s">
        <v>117</v>
      </c>
      <c r="O51" s="7" t="s">
        <v>117</v>
      </c>
      <c r="P51" s="7" t="s">
        <v>117</v>
      </c>
      <c r="Q51" s="7" t="s">
        <v>117</v>
      </c>
      <c r="R51" s="7" t="s">
        <v>117</v>
      </c>
      <c r="S51" s="7" t="s">
        <v>353</v>
      </c>
      <c r="T51" s="7" t="s">
        <v>154</v>
      </c>
      <c r="U51" s="7" t="s">
        <v>117</v>
      </c>
      <c r="V51" s="7" t="s">
        <v>154</v>
      </c>
      <c r="W51" s="7" t="s">
        <v>174</v>
      </c>
      <c r="X51" s="7" t="s">
        <v>156</v>
      </c>
      <c r="Y51" s="7" t="s">
        <v>157</v>
      </c>
      <c r="Z51" s="7" t="s">
        <v>158</v>
      </c>
      <c r="AA51" s="7" t="s">
        <v>159</v>
      </c>
      <c r="AB51" s="7" t="s">
        <v>182</v>
      </c>
      <c r="AC51" s="7" t="s">
        <v>175</v>
      </c>
      <c r="AD51" s="7" t="s">
        <v>169</v>
      </c>
      <c r="AE51" s="3"/>
    </row>
    <row r="52" hidden="1" spans="1:31">
      <c r="A52" s="5" t="s">
        <v>354</v>
      </c>
      <c r="B52" s="5" t="s">
        <v>355</v>
      </c>
      <c r="C52" s="5" t="s">
        <v>178</v>
      </c>
      <c r="D52" s="5" t="s">
        <v>149</v>
      </c>
      <c r="E52" s="5" t="s">
        <v>352</v>
      </c>
      <c r="F52" s="5" t="s">
        <v>151</v>
      </c>
      <c r="G52" s="5" t="s">
        <v>152</v>
      </c>
      <c r="H52" s="5" t="s">
        <v>117</v>
      </c>
      <c r="I52" s="5" t="s">
        <v>117</v>
      </c>
      <c r="J52" s="5" t="s">
        <v>117</v>
      </c>
      <c r="K52" s="5" t="s">
        <v>44</v>
      </c>
      <c r="L52" s="5" t="s">
        <v>117</v>
      </c>
      <c r="M52" s="5" t="s">
        <v>117</v>
      </c>
      <c r="N52" s="5" t="s">
        <v>117</v>
      </c>
      <c r="O52" s="5" t="s">
        <v>117</v>
      </c>
      <c r="P52" s="5" t="s">
        <v>117</v>
      </c>
      <c r="Q52" s="5" t="s">
        <v>117</v>
      </c>
      <c r="R52" s="5" t="s">
        <v>117</v>
      </c>
      <c r="S52" s="5" t="s">
        <v>356</v>
      </c>
      <c r="T52" s="5" t="s">
        <v>154</v>
      </c>
      <c r="U52" s="5" t="s">
        <v>117</v>
      </c>
      <c r="V52" s="5" t="s">
        <v>154</v>
      </c>
      <c r="W52" s="5" t="s">
        <v>174</v>
      </c>
      <c r="X52" s="5" t="s">
        <v>156</v>
      </c>
      <c r="Y52" s="5" t="s">
        <v>157</v>
      </c>
      <c r="Z52" s="5" t="s">
        <v>158</v>
      </c>
      <c r="AA52" s="5" t="s">
        <v>159</v>
      </c>
      <c r="AB52" s="5" t="s">
        <v>182</v>
      </c>
      <c r="AC52" s="5" t="s">
        <v>175</v>
      </c>
      <c r="AD52" s="5" t="s">
        <v>169</v>
      </c>
      <c r="AE52" s="3"/>
    </row>
    <row r="53" hidden="1" spans="1:31">
      <c r="A53" s="7" t="s">
        <v>357</v>
      </c>
      <c r="B53" s="7" t="s">
        <v>358</v>
      </c>
      <c r="C53" s="7" t="s">
        <v>148</v>
      </c>
      <c r="D53" s="7" t="s">
        <v>149</v>
      </c>
      <c r="E53" s="7" t="s">
        <v>359</v>
      </c>
      <c r="F53" s="7" t="s">
        <v>151</v>
      </c>
      <c r="G53" s="7" t="s">
        <v>152</v>
      </c>
      <c r="H53" s="7" t="s">
        <v>117</v>
      </c>
      <c r="I53" s="7" t="s">
        <v>117</v>
      </c>
      <c r="J53" s="7" t="s">
        <v>117</v>
      </c>
      <c r="K53" s="7" t="s">
        <v>117</v>
      </c>
      <c r="L53" s="7" t="s">
        <v>117</v>
      </c>
      <c r="M53" s="7" t="s">
        <v>117</v>
      </c>
      <c r="N53" s="7" t="s">
        <v>117</v>
      </c>
      <c r="O53" s="7" t="s">
        <v>117</v>
      </c>
      <c r="P53" s="7" t="s">
        <v>117</v>
      </c>
      <c r="Q53" s="7" t="s">
        <v>117</v>
      </c>
      <c r="R53" s="7" t="s">
        <v>117</v>
      </c>
      <c r="S53" s="7" t="s">
        <v>117</v>
      </c>
      <c r="T53" s="7" t="s">
        <v>154</v>
      </c>
      <c r="U53" s="7" t="s">
        <v>117</v>
      </c>
      <c r="V53" s="7" t="s">
        <v>154</v>
      </c>
      <c r="W53" s="7" t="s">
        <v>174</v>
      </c>
      <c r="X53" s="7" t="s">
        <v>156</v>
      </c>
      <c r="Y53" s="7" t="s">
        <v>157</v>
      </c>
      <c r="Z53" s="7" t="s">
        <v>158</v>
      </c>
      <c r="AA53" s="7" t="s">
        <v>159</v>
      </c>
      <c r="AB53" s="7" t="s">
        <v>360</v>
      </c>
      <c r="AC53" s="7" t="s">
        <v>361</v>
      </c>
      <c r="AD53" s="7" t="s">
        <v>162</v>
      </c>
      <c r="AE53" s="3"/>
    </row>
    <row r="54" hidden="1" spans="1:31">
      <c r="A54" s="7" t="s">
        <v>362</v>
      </c>
      <c r="B54" s="7" t="s">
        <v>363</v>
      </c>
      <c r="C54" s="7" t="s">
        <v>178</v>
      </c>
      <c r="D54" s="7" t="s">
        <v>149</v>
      </c>
      <c r="E54" s="7" t="s">
        <v>364</v>
      </c>
      <c r="F54" s="7" t="s">
        <v>151</v>
      </c>
      <c r="G54" s="7" t="s">
        <v>152</v>
      </c>
      <c r="H54" s="7" t="s">
        <v>117</v>
      </c>
      <c r="I54" s="7" t="s">
        <v>117</v>
      </c>
      <c r="J54" s="7" t="s">
        <v>117</v>
      </c>
      <c r="K54" s="7" t="s">
        <v>153</v>
      </c>
      <c r="L54" s="7" t="s">
        <v>117</v>
      </c>
      <c r="M54" s="7" t="s">
        <v>117</v>
      </c>
      <c r="N54" s="7" t="s">
        <v>117</v>
      </c>
      <c r="O54" s="7" t="s">
        <v>117</v>
      </c>
      <c r="P54" s="7" t="s">
        <v>117</v>
      </c>
      <c r="Q54" s="7" t="s">
        <v>117</v>
      </c>
      <c r="R54" s="7" t="s">
        <v>117</v>
      </c>
      <c r="S54" s="7" t="s">
        <v>365</v>
      </c>
      <c r="T54" s="7" t="s">
        <v>154</v>
      </c>
      <c r="U54" s="7" t="s">
        <v>117</v>
      </c>
      <c r="V54" s="7" t="s">
        <v>154</v>
      </c>
      <c r="W54" s="7" t="s">
        <v>174</v>
      </c>
      <c r="X54" s="7" t="s">
        <v>156</v>
      </c>
      <c r="Y54" s="7" t="s">
        <v>157</v>
      </c>
      <c r="Z54" s="7" t="s">
        <v>158</v>
      </c>
      <c r="AA54" s="7" t="s">
        <v>159</v>
      </c>
      <c r="AB54" s="7" t="s">
        <v>247</v>
      </c>
      <c r="AC54" s="7" t="s">
        <v>248</v>
      </c>
      <c r="AD54" s="7" t="s">
        <v>169</v>
      </c>
      <c r="AE54" s="3"/>
    </row>
    <row r="55" hidden="1" spans="1:31">
      <c r="A55" s="5" t="s">
        <v>366</v>
      </c>
      <c r="B55" s="5" t="s">
        <v>367</v>
      </c>
      <c r="C55" s="5" t="s">
        <v>178</v>
      </c>
      <c r="D55" s="5" t="s">
        <v>149</v>
      </c>
      <c r="E55" s="5" t="s">
        <v>368</v>
      </c>
      <c r="F55" s="5" t="s">
        <v>151</v>
      </c>
      <c r="G55" s="5" t="s">
        <v>152</v>
      </c>
      <c r="H55" s="5" t="s">
        <v>117</v>
      </c>
      <c r="I55" s="5" t="s">
        <v>117</v>
      </c>
      <c r="J55" s="5" t="s">
        <v>117</v>
      </c>
      <c r="K55" s="5" t="s">
        <v>180</v>
      </c>
      <c r="L55" s="5" t="s">
        <v>117</v>
      </c>
      <c r="M55" s="5" t="s">
        <v>117</v>
      </c>
      <c r="N55" s="5" t="s">
        <v>117</v>
      </c>
      <c r="O55" s="5" t="s">
        <v>117</v>
      </c>
      <c r="P55" s="5" t="s">
        <v>117</v>
      </c>
      <c r="Q55" s="5" t="s">
        <v>117</v>
      </c>
      <c r="R55" s="5" t="s">
        <v>117</v>
      </c>
      <c r="S55" s="5" t="s">
        <v>369</v>
      </c>
      <c r="T55" s="5" t="s">
        <v>154</v>
      </c>
      <c r="U55" s="5" t="s">
        <v>117</v>
      </c>
      <c r="V55" s="5" t="s">
        <v>154</v>
      </c>
      <c r="W55" s="5" t="s">
        <v>174</v>
      </c>
      <c r="X55" s="5" t="s">
        <v>156</v>
      </c>
      <c r="Y55" s="5" t="s">
        <v>157</v>
      </c>
      <c r="Z55" s="5" t="s">
        <v>158</v>
      </c>
      <c r="AA55" s="5" t="s">
        <v>159</v>
      </c>
      <c r="AB55" s="5" t="s">
        <v>197</v>
      </c>
      <c r="AC55" s="5" t="s">
        <v>198</v>
      </c>
      <c r="AD55" s="5" t="s">
        <v>169</v>
      </c>
      <c r="AE55" s="3"/>
    </row>
    <row r="56" hidden="1" spans="1:31">
      <c r="A56" s="5" t="s">
        <v>370</v>
      </c>
      <c r="B56" s="5" t="s">
        <v>371</v>
      </c>
      <c r="C56" s="5" t="s">
        <v>178</v>
      </c>
      <c r="D56" s="5" t="s">
        <v>149</v>
      </c>
      <c r="E56" s="5" t="s">
        <v>368</v>
      </c>
      <c r="F56" s="5" t="s">
        <v>151</v>
      </c>
      <c r="G56" s="5" t="s">
        <v>152</v>
      </c>
      <c r="H56" s="5" t="s">
        <v>117</v>
      </c>
      <c r="I56" s="5" t="s">
        <v>117</v>
      </c>
      <c r="J56" s="5" t="s">
        <v>117</v>
      </c>
      <c r="K56" s="5" t="s">
        <v>44</v>
      </c>
      <c r="L56" s="5" t="s">
        <v>117</v>
      </c>
      <c r="M56" s="5" t="s">
        <v>117</v>
      </c>
      <c r="N56" s="5" t="s">
        <v>117</v>
      </c>
      <c r="O56" s="5" t="s">
        <v>117</v>
      </c>
      <c r="P56" s="5" t="s">
        <v>117</v>
      </c>
      <c r="Q56" s="5" t="s">
        <v>117</v>
      </c>
      <c r="R56" s="5" t="s">
        <v>117</v>
      </c>
      <c r="S56" s="5" t="s">
        <v>372</v>
      </c>
      <c r="T56" s="5" t="s">
        <v>154</v>
      </c>
      <c r="U56" s="5" t="s">
        <v>117</v>
      </c>
      <c r="V56" s="5" t="s">
        <v>154</v>
      </c>
      <c r="W56" s="5" t="s">
        <v>174</v>
      </c>
      <c r="X56" s="5" t="s">
        <v>156</v>
      </c>
      <c r="Y56" s="5" t="s">
        <v>157</v>
      </c>
      <c r="Z56" s="5" t="s">
        <v>158</v>
      </c>
      <c r="AA56" s="5" t="s">
        <v>159</v>
      </c>
      <c r="AB56" s="5" t="s">
        <v>204</v>
      </c>
      <c r="AC56" s="5" t="s">
        <v>198</v>
      </c>
      <c r="AD56" s="5" t="s">
        <v>169</v>
      </c>
      <c r="AE56" s="3"/>
    </row>
    <row r="57" hidden="1" spans="1:31">
      <c r="A57" s="5" t="s">
        <v>373</v>
      </c>
      <c r="B57" s="5" t="s">
        <v>374</v>
      </c>
      <c r="C57" s="5" t="s">
        <v>178</v>
      </c>
      <c r="D57" s="5" t="s">
        <v>149</v>
      </c>
      <c r="E57" s="5" t="s">
        <v>368</v>
      </c>
      <c r="F57" s="5" t="s">
        <v>151</v>
      </c>
      <c r="G57" s="5" t="s">
        <v>152</v>
      </c>
      <c r="H57" s="5" t="s">
        <v>117</v>
      </c>
      <c r="I57" s="5" t="s">
        <v>117</v>
      </c>
      <c r="J57" s="5" t="s">
        <v>117</v>
      </c>
      <c r="K57" s="5" t="s">
        <v>153</v>
      </c>
      <c r="L57" s="5" t="s">
        <v>117</v>
      </c>
      <c r="M57" s="5" t="s">
        <v>117</v>
      </c>
      <c r="N57" s="5" t="s">
        <v>117</v>
      </c>
      <c r="O57" s="5" t="s">
        <v>117</v>
      </c>
      <c r="P57" s="5" t="s">
        <v>117</v>
      </c>
      <c r="Q57" s="5" t="s">
        <v>117</v>
      </c>
      <c r="R57" s="5" t="s">
        <v>117</v>
      </c>
      <c r="S57" s="5" t="s">
        <v>375</v>
      </c>
      <c r="T57" s="5" t="s">
        <v>154</v>
      </c>
      <c r="U57" s="5" t="s">
        <v>117</v>
      </c>
      <c r="V57" s="5" t="s">
        <v>154</v>
      </c>
      <c r="W57" s="5" t="s">
        <v>174</v>
      </c>
      <c r="X57" s="5" t="s">
        <v>156</v>
      </c>
      <c r="Y57" s="5" t="s">
        <v>157</v>
      </c>
      <c r="Z57" s="5" t="s">
        <v>158</v>
      </c>
      <c r="AA57" s="5" t="s">
        <v>159</v>
      </c>
      <c r="AB57" s="5" t="s">
        <v>197</v>
      </c>
      <c r="AC57" s="5" t="s">
        <v>208</v>
      </c>
      <c r="AD57" s="5" t="s">
        <v>169</v>
      </c>
      <c r="AE57" s="3"/>
    </row>
    <row r="58" hidden="1" spans="1:31">
      <c r="A58" s="5" t="s">
        <v>376</v>
      </c>
      <c r="B58" s="5" t="s">
        <v>377</v>
      </c>
      <c r="C58" s="5" t="s">
        <v>178</v>
      </c>
      <c r="D58" s="5" t="s">
        <v>149</v>
      </c>
      <c r="E58" s="5" t="s">
        <v>378</v>
      </c>
      <c r="F58" s="5" t="s">
        <v>151</v>
      </c>
      <c r="G58" s="5" t="s">
        <v>152</v>
      </c>
      <c r="H58" s="5" t="s">
        <v>117</v>
      </c>
      <c r="I58" s="5" t="s">
        <v>117</v>
      </c>
      <c r="J58" s="5" t="s">
        <v>117</v>
      </c>
      <c r="K58" s="5" t="s">
        <v>44</v>
      </c>
      <c r="L58" s="5" t="s">
        <v>117</v>
      </c>
      <c r="M58" s="5" t="s">
        <v>117</v>
      </c>
      <c r="N58" s="5" t="s">
        <v>117</v>
      </c>
      <c r="O58" s="5" t="s">
        <v>117</v>
      </c>
      <c r="P58" s="5" t="s">
        <v>117</v>
      </c>
      <c r="Q58" s="5" t="s">
        <v>117</v>
      </c>
      <c r="R58" s="5" t="s">
        <v>117</v>
      </c>
      <c r="S58" s="5" t="s">
        <v>379</v>
      </c>
      <c r="T58" s="5" t="s">
        <v>154</v>
      </c>
      <c r="U58" s="5" t="s">
        <v>117</v>
      </c>
      <c r="V58" s="5" t="s">
        <v>154</v>
      </c>
      <c r="W58" s="5" t="s">
        <v>174</v>
      </c>
      <c r="X58" s="5" t="s">
        <v>156</v>
      </c>
      <c r="Y58" s="5" t="s">
        <v>157</v>
      </c>
      <c r="Z58" s="5" t="s">
        <v>158</v>
      </c>
      <c r="AA58" s="5" t="s">
        <v>159</v>
      </c>
      <c r="AB58" s="5" t="s">
        <v>204</v>
      </c>
      <c r="AC58" s="5" t="s">
        <v>198</v>
      </c>
      <c r="AD58" s="5" t="s">
        <v>169</v>
      </c>
      <c r="AE58" s="3"/>
    </row>
    <row r="59" hidden="1" spans="1:31">
      <c r="A59" s="5" t="s">
        <v>380</v>
      </c>
      <c r="B59" s="5" t="s">
        <v>381</v>
      </c>
      <c r="C59" s="5" t="s">
        <v>178</v>
      </c>
      <c r="D59" s="5" t="s">
        <v>149</v>
      </c>
      <c r="E59" s="5" t="s">
        <v>378</v>
      </c>
      <c r="F59" s="5" t="s">
        <v>151</v>
      </c>
      <c r="G59" s="5" t="s">
        <v>152</v>
      </c>
      <c r="H59" s="5" t="s">
        <v>117</v>
      </c>
      <c r="I59" s="5" t="s">
        <v>117</v>
      </c>
      <c r="J59" s="5" t="s">
        <v>117</v>
      </c>
      <c r="K59" s="5" t="s">
        <v>180</v>
      </c>
      <c r="L59" s="5" t="s">
        <v>117</v>
      </c>
      <c r="M59" s="5" t="s">
        <v>117</v>
      </c>
      <c r="N59" s="5" t="s">
        <v>117</v>
      </c>
      <c r="O59" s="5" t="s">
        <v>117</v>
      </c>
      <c r="P59" s="5" t="s">
        <v>117</v>
      </c>
      <c r="Q59" s="5" t="s">
        <v>117</v>
      </c>
      <c r="R59" s="5" t="s">
        <v>117</v>
      </c>
      <c r="S59" s="5" t="s">
        <v>382</v>
      </c>
      <c r="T59" s="5" t="s">
        <v>154</v>
      </c>
      <c r="U59" s="5" t="s">
        <v>117</v>
      </c>
      <c r="V59" s="5" t="s">
        <v>154</v>
      </c>
      <c r="W59" s="5" t="s">
        <v>174</v>
      </c>
      <c r="X59" s="5" t="s">
        <v>156</v>
      </c>
      <c r="Y59" s="5" t="s">
        <v>157</v>
      </c>
      <c r="Z59" s="5" t="s">
        <v>158</v>
      </c>
      <c r="AA59" s="5" t="s">
        <v>159</v>
      </c>
      <c r="AB59" s="5" t="s">
        <v>197</v>
      </c>
      <c r="AC59" s="5" t="s">
        <v>208</v>
      </c>
      <c r="AD59" s="5" t="s">
        <v>169</v>
      </c>
      <c r="AE59" s="3"/>
    </row>
    <row r="60" hidden="1" spans="1:31">
      <c r="A60" s="7" t="s">
        <v>383</v>
      </c>
      <c r="B60" s="7" t="s">
        <v>384</v>
      </c>
      <c r="C60" s="7" t="s">
        <v>178</v>
      </c>
      <c r="D60" s="7" t="s">
        <v>149</v>
      </c>
      <c r="E60" s="7" t="s">
        <v>378</v>
      </c>
      <c r="F60" s="7" t="s">
        <v>151</v>
      </c>
      <c r="G60" s="7" t="s">
        <v>152</v>
      </c>
      <c r="H60" s="7" t="s">
        <v>117</v>
      </c>
      <c r="I60" s="7" t="s">
        <v>117</v>
      </c>
      <c r="J60" s="7" t="s">
        <v>117</v>
      </c>
      <c r="K60" s="7" t="s">
        <v>153</v>
      </c>
      <c r="L60" s="7" t="s">
        <v>117</v>
      </c>
      <c r="M60" s="7" t="s">
        <v>117</v>
      </c>
      <c r="N60" s="7" t="s">
        <v>117</v>
      </c>
      <c r="O60" s="7" t="s">
        <v>117</v>
      </c>
      <c r="P60" s="7" t="s">
        <v>117</v>
      </c>
      <c r="Q60" s="7" t="s">
        <v>117</v>
      </c>
      <c r="R60" s="7" t="s">
        <v>117</v>
      </c>
      <c r="S60" s="7" t="s">
        <v>385</v>
      </c>
      <c r="T60" s="7" t="s">
        <v>154</v>
      </c>
      <c r="U60" s="7" t="s">
        <v>117</v>
      </c>
      <c r="V60" s="7" t="s">
        <v>154</v>
      </c>
      <c r="W60" s="7" t="s">
        <v>174</v>
      </c>
      <c r="X60" s="7" t="s">
        <v>156</v>
      </c>
      <c r="Y60" s="7" t="s">
        <v>157</v>
      </c>
      <c r="Z60" s="7" t="s">
        <v>158</v>
      </c>
      <c r="AA60" s="7" t="s">
        <v>159</v>
      </c>
      <c r="AB60" s="7" t="s">
        <v>216</v>
      </c>
      <c r="AC60" s="7" t="s">
        <v>282</v>
      </c>
      <c r="AD60" s="7" t="s">
        <v>169</v>
      </c>
      <c r="AE60" s="3"/>
    </row>
    <row r="61" hidden="1" spans="1:31">
      <c r="A61" s="5" t="s">
        <v>386</v>
      </c>
      <c r="B61" s="5" t="s">
        <v>387</v>
      </c>
      <c r="C61" s="5" t="s">
        <v>178</v>
      </c>
      <c r="D61" s="5" t="s">
        <v>149</v>
      </c>
      <c r="E61" s="5" t="s">
        <v>388</v>
      </c>
      <c r="F61" s="5" t="s">
        <v>151</v>
      </c>
      <c r="G61" s="5" t="s">
        <v>152</v>
      </c>
      <c r="H61" s="5" t="s">
        <v>117</v>
      </c>
      <c r="I61" s="5" t="s">
        <v>117</v>
      </c>
      <c r="J61" s="5" t="s">
        <v>117</v>
      </c>
      <c r="K61" s="5" t="s">
        <v>180</v>
      </c>
      <c r="L61" s="5" t="s">
        <v>117</v>
      </c>
      <c r="M61" s="5" t="s">
        <v>117</v>
      </c>
      <c r="N61" s="5" t="s">
        <v>117</v>
      </c>
      <c r="O61" s="5" t="s">
        <v>117</v>
      </c>
      <c r="P61" s="5" t="s">
        <v>117</v>
      </c>
      <c r="Q61" s="5" t="s">
        <v>117</v>
      </c>
      <c r="R61" s="5" t="s">
        <v>117</v>
      </c>
      <c r="S61" s="5" t="s">
        <v>389</v>
      </c>
      <c r="T61" s="5" t="s">
        <v>154</v>
      </c>
      <c r="U61" s="5" t="s">
        <v>117</v>
      </c>
      <c r="V61" s="5" t="s">
        <v>154</v>
      </c>
      <c r="W61" s="5" t="s">
        <v>174</v>
      </c>
      <c r="X61" s="5" t="s">
        <v>156</v>
      </c>
      <c r="Y61" s="5" t="s">
        <v>157</v>
      </c>
      <c r="Z61" s="5" t="s">
        <v>158</v>
      </c>
      <c r="AA61" s="5" t="s">
        <v>159</v>
      </c>
      <c r="AB61" s="5" t="s">
        <v>261</v>
      </c>
      <c r="AC61" s="5" t="s">
        <v>183</v>
      </c>
      <c r="AD61" s="5" t="s">
        <v>169</v>
      </c>
      <c r="AE61" s="3"/>
    </row>
    <row r="62" hidden="1" spans="1:31">
      <c r="A62" s="7" t="s">
        <v>390</v>
      </c>
      <c r="B62" s="7" t="s">
        <v>391</v>
      </c>
      <c r="C62" s="7" t="s">
        <v>178</v>
      </c>
      <c r="D62" s="7" t="s">
        <v>149</v>
      </c>
      <c r="E62" s="7" t="s">
        <v>392</v>
      </c>
      <c r="F62" s="7" t="s">
        <v>151</v>
      </c>
      <c r="G62" s="7" t="s">
        <v>152</v>
      </c>
      <c r="H62" s="7" t="s">
        <v>117</v>
      </c>
      <c r="I62" s="7" t="s">
        <v>117</v>
      </c>
      <c r="J62" s="7" t="s">
        <v>117</v>
      </c>
      <c r="K62" s="7" t="s">
        <v>180</v>
      </c>
      <c r="L62" s="7" t="s">
        <v>117</v>
      </c>
      <c r="M62" s="7" t="s">
        <v>117</v>
      </c>
      <c r="N62" s="7" t="s">
        <v>117</v>
      </c>
      <c r="O62" s="7" t="s">
        <v>117</v>
      </c>
      <c r="P62" s="7" t="s">
        <v>117</v>
      </c>
      <c r="Q62" s="7" t="s">
        <v>117</v>
      </c>
      <c r="R62" s="7" t="s">
        <v>117</v>
      </c>
      <c r="S62" s="7" t="s">
        <v>393</v>
      </c>
      <c r="T62" s="7" t="s">
        <v>154</v>
      </c>
      <c r="U62" s="7" t="s">
        <v>117</v>
      </c>
      <c r="V62" s="7" t="s">
        <v>154</v>
      </c>
      <c r="W62" s="7" t="s">
        <v>174</v>
      </c>
      <c r="X62" s="7" t="s">
        <v>156</v>
      </c>
      <c r="Y62" s="7" t="s">
        <v>157</v>
      </c>
      <c r="Z62" s="7" t="s">
        <v>158</v>
      </c>
      <c r="AA62" s="7" t="s">
        <v>159</v>
      </c>
      <c r="AB62" s="7" t="s">
        <v>197</v>
      </c>
      <c r="AC62" s="7" t="s">
        <v>198</v>
      </c>
      <c r="AD62" s="7" t="s">
        <v>169</v>
      </c>
      <c r="AE62" s="3"/>
    </row>
    <row r="63" hidden="1" spans="1:31">
      <c r="A63" s="7" t="s">
        <v>394</v>
      </c>
      <c r="B63" s="7" t="s">
        <v>395</v>
      </c>
      <c r="C63" s="7" t="s">
        <v>178</v>
      </c>
      <c r="D63" s="7" t="s">
        <v>149</v>
      </c>
      <c r="E63" s="7" t="s">
        <v>392</v>
      </c>
      <c r="F63" s="7" t="s">
        <v>151</v>
      </c>
      <c r="G63" s="7" t="s">
        <v>152</v>
      </c>
      <c r="H63" s="7" t="s">
        <v>117</v>
      </c>
      <c r="I63" s="7" t="s">
        <v>117</v>
      </c>
      <c r="J63" s="7" t="s">
        <v>117</v>
      </c>
      <c r="K63" s="7" t="s">
        <v>44</v>
      </c>
      <c r="L63" s="7" t="s">
        <v>117</v>
      </c>
      <c r="M63" s="7" t="s">
        <v>117</v>
      </c>
      <c r="N63" s="7" t="s">
        <v>117</v>
      </c>
      <c r="O63" s="7" t="s">
        <v>117</v>
      </c>
      <c r="P63" s="7" t="s">
        <v>117</v>
      </c>
      <c r="Q63" s="7" t="s">
        <v>117</v>
      </c>
      <c r="R63" s="7" t="s">
        <v>117</v>
      </c>
      <c r="S63" s="7" t="s">
        <v>396</v>
      </c>
      <c r="T63" s="7" t="s">
        <v>154</v>
      </c>
      <c r="U63" s="7" t="s">
        <v>117</v>
      </c>
      <c r="V63" s="7" t="s">
        <v>154</v>
      </c>
      <c r="W63" s="7" t="s">
        <v>174</v>
      </c>
      <c r="X63" s="7" t="s">
        <v>156</v>
      </c>
      <c r="Y63" s="7" t="s">
        <v>157</v>
      </c>
      <c r="Z63" s="7" t="s">
        <v>158</v>
      </c>
      <c r="AA63" s="7" t="s">
        <v>159</v>
      </c>
      <c r="AB63" s="7" t="s">
        <v>204</v>
      </c>
      <c r="AC63" s="7" t="s">
        <v>198</v>
      </c>
      <c r="AD63" s="7" t="s">
        <v>169</v>
      </c>
      <c r="AE63" s="3"/>
    </row>
    <row r="64" hidden="1" spans="1:31">
      <c r="A64" s="7" t="s">
        <v>397</v>
      </c>
      <c r="B64" s="7" t="s">
        <v>398</v>
      </c>
      <c r="C64" s="7" t="s">
        <v>178</v>
      </c>
      <c r="D64" s="7" t="s">
        <v>149</v>
      </c>
      <c r="E64" s="7" t="s">
        <v>392</v>
      </c>
      <c r="F64" s="7" t="s">
        <v>151</v>
      </c>
      <c r="G64" s="7" t="s">
        <v>152</v>
      </c>
      <c r="H64" s="7" t="s">
        <v>117</v>
      </c>
      <c r="I64" s="7" t="s">
        <v>117</v>
      </c>
      <c r="J64" s="7" t="s">
        <v>117</v>
      </c>
      <c r="K64" s="7" t="s">
        <v>153</v>
      </c>
      <c r="L64" s="7" t="s">
        <v>117</v>
      </c>
      <c r="M64" s="7" t="s">
        <v>117</v>
      </c>
      <c r="N64" s="7" t="s">
        <v>117</v>
      </c>
      <c r="O64" s="7" t="s">
        <v>117</v>
      </c>
      <c r="P64" s="7" t="s">
        <v>117</v>
      </c>
      <c r="Q64" s="7" t="s">
        <v>117</v>
      </c>
      <c r="R64" s="7" t="s">
        <v>117</v>
      </c>
      <c r="S64" s="7" t="s">
        <v>399</v>
      </c>
      <c r="T64" s="7" t="s">
        <v>154</v>
      </c>
      <c r="U64" s="7" t="s">
        <v>117</v>
      </c>
      <c r="V64" s="7" t="s">
        <v>154</v>
      </c>
      <c r="W64" s="7" t="s">
        <v>174</v>
      </c>
      <c r="X64" s="7" t="s">
        <v>156</v>
      </c>
      <c r="Y64" s="7" t="s">
        <v>157</v>
      </c>
      <c r="Z64" s="7" t="s">
        <v>158</v>
      </c>
      <c r="AA64" s="7" t="s">
        <v>159</v>
      </c>
      <c r="AB64" s="7" t="s">
        <v>216</v>
      </c>
      <c r="AC64" s="7" t="s">
        <v>208</v>
      </c>
      <c r="AD64" s="7" t="s">
        <v>169</v>
      </c>
      <c r="AE64" s="3"/>
    </row>
    <row r="65" hidden="1" spans="1:31">
      <c r="A65" s="7" t="s">
        <v>400</v>
      </c>
      <c r="B65" s="7" t="s">
        <v>401</v>
      </c>
      <c r="C65" s="7" t="s">
        <v>178</v>
      </c>
      <c r="D65" s="7" t="s">
        <v>149</v>
      </c>
      <c r="E65" s="7" t="s">
        <v>402</v>
      </c>
      <c r="F65" s="7" t="s">
        <v>151</v>
      </c>
      <c r="G65" s="7" t="s">
        <v>152</v>
      </c>
      <c r="H65" s="7" t="s">
        <v>117</v>
      </c>
      <c r="I65" s="7" t="s">
        <v>117</v>
      </c>
      <c r="J65" s="7" t="s">
        <v>117</v>
      </c>
      <c r="K65" s="7" t="s">
        <v>153</v>
      </c>
      <c r="L65" s="7" t="s">
        <v>117</v>
      </c>
      <c r="M65" s="7" t="s">
        <v>117</v>
      </c>
      <c r="N65" s="7" t="s">
        <v>117</v>
      </c>
      <c r="O65" s="7" t="s">
        <v>117</v>
      </c>
      <c r="P65" s="7" t="s">
        <v>117</v>
      </c>
      <c r="Q65" s="7" t="s">
        <v>117</v>
      </c>
      <c r="R65" s="7" t="s">
        <v>117</v>
      </c>
      <c r="S65" s="7" t="s">
        <v>403</v>
      </c>
      <c r="T65" s="7" t="s">
        <v>154</v>
      </c>
      <c r="U65" s="7" t="s">
        <v>117</v>
      </c>
      <c r="V65" s="7" t="s">
        <v>154</v>
      </c>
      <c r="W65" s="7" t="s">
        <v>174</v>
      </c>
      <c r="X65" s="7" t="s">
        <v>156</v>
      </c>
      <c r="Y65" s="7" t="s">
        <v>157</v>
      </c>
      <c r="Z65" s="7" t="s">
        <v>158</v>
      </c>
      <c r="AA65" s="7" t="s">
        <v>159</v>
      </c>
      <c r="AB65" s="7" t="s">
        <v>182</v>
      </c>
      <c r="AC65" s="7" t="s">
        <v>175</v>
      </c>
      <c r="AD65" s="7" t="s">
        <v>169</v>
      </c>
      <c r="AE65" s="3"/>
    </row>
    <row r="66" hidden="1" spans="1:31">
      <c r="A66" s="7" t="s">
        <v>404</v>
      </c>
      <c r="B66" s="7" t="s">
        <v>405</v>
      </c>
      <c r="C66" s="7" t="s">
        <v>178</v>
      </c>
      <c r="D66" s="7" t="s">
        <v>149</v>
      </c>
      <c r="E66" s="7" t="s">
        <v>406</v>
      </c>
      <c r="F66" s="7" t="s">
        <v>151</v>
      </c>
      <c r="G66" s="7" t="s">
        <v>152</v>
      </c>
      <c r="H66" s="7" t="s">
        <v>117</v>
      </c>
      <c r="I66" s="7" t="s">
        <v>117</v>
      </c>
      <c r="J66" s="7" t="s">
        <v>117</v>
      </c>
      <c r="K66" s="7" t="s">
        <v>180</v>
      </c>
      <c r="L66" s="7" t="s">
        <v>117</v>
      </c>
      <c r="M66" s="7" t="s">
        <v>117</v>
      </c>
      <c r="N66" s="7" t="s">
        <v>117</v>
      </c>
      <c r="O66" s="7" t="s">
        <v>117</v>
      </c>
      <c r="P66" s="7" t="s">
        <v>117</v>
      </c>
      <c r="Q66" s="7" t="s">
        <v>117</v>
      </c>
      <c r="R66" s="7" t="s">
        <v>117</v>
      </c>
      <c r="S66" s="7" t="s">
        <v>407</v>
      </c>
      <c r="T66" s="7" t="s">
        <v>154</v>
      </c>
      <c r="U66" s="7" t="s">
        <v>117</v>
      </c>
      <c r="V66" s="7" t="s">
        <v>154</v>
      </c>
      <c r="W66" s="7" t="s">
        <v>174</v>
      </c>
      <c r="X66" s="7" t="s">
        <v>156</v>
      </c>
      <c r="Y66" s="7" t="s">
        <v>157</v>
      </c>
      <c r="Z66" s="7" t="s">
        <v>158</v>
      </c>
      <c r="AA66" s="7" t="s">
        <v>159</v>
      </c>
      <c r="AB66" s="7" t="s">
        <v>261</v>
      </c>
      <c r="AC66" s="7" t="s">
        <v>183</v>
      </c>
      <c r="AD66" s="7" t="s">
        <v>169</v>
      </c>
      <c r="AE66" s="3"/>
    </row>
    <row r="67" hidden="1" spans="1:31">
      <c r="A67" s="7" t="s">
        <v>408</v>
      </c>
      <c r="B67" s="7" t="s">
        <v>409</v>
      </c>
      <c r="C67" s="7" t="s">
        <v>178</v>
      </c>
      <c r="D67" s="7" t="s">
        <v>149</v>
      </c>
      <c r="E67" s="7" t="s">
        <v>410</v>
      </c>
      <c r="F67" s="7" t="s">
        <v>151</v>
      </c>
      <c r="G67" s="7" t="s">
        <v>152</v>
      </c>
      <c r="H67" s="7" t="s">
        <v>117</v>
      </c>
      <c r="I67" s="7" t="s">
        <v>117</v>
      </c>
      <c r="J67" s="7" t="s">
        <v>117</v>
      </c>
      <c r="K67" s="7" t="s">
        <v>153</v>
      </c>
      <c r="L67" s="7" t="s">
        <v>117</v>
      </c>
      <c r="M67" s="7" t="s">
        <v>117</v>
      </c>
      <c r="N67" s="7" t="s">
        <v>117</v>
      </c>
      <c r="O67" s="7" t="s">
        <v>117</v>
      </c>
      <c r="P67" s="7" t="s">
        <v>117</v>
      </c>
      <c r="Q67" s="7" t="s">
        <v>117</v>
      </c>
      <c r="R67" s="7" t="s">
        <v>117</v>
      </c>
      <c r="S67" s="7" t="s">
        <v>411</v>
      </c>
      <c r="T67" s="7" t="s">
        <v>154</v>
      </c>
      <c r="U67" s="7" t="s">
        <v>117</v>
      </c>
      <c r="V67" s="7" t="s">
        <v>154</v>
      </c>
      <c r="W67" s="7" t="s">
        <v>174</v>
      </c>
      <c r="X67" s="7" t="s">
        <v>156</v>
      </c>
      <c r="Y67" s="7" t="s">
        <v>157</v>
      </c>
      <c r="Z67" s="7" t="s">
        <v>158</v>
      </c>
      <c r="AA67" s="7" t="s">
        <v>159</v>
      </c>
      <c r="AB67" s="7" t="s">
        <v>182</v>
      </c>
      <c r="AC67" s="7" t="s">
        <v>175</v>
      </c>
      <c r="AD67" s="7" t="s">
        <v>169</v>
      </c>
      <c r="AE67" s="3"/>
    </row>
    <row r="68" hidden="1" spans="1:31">
      <c r="A68" s="7" t="s">
        <v>412</v>
      </c>
      <c r="B68" s="7" t="s">
        <v>413</v>
      </c>
      <c r="C68" s="7" t="s">
        <v>178</v>
      </c>
      <c r="D68" s="7" t="s">
        <v>149</v>
      </c>
      <c r="E68" s="7" t="s">
        <v>414</v>
      </c>
      <c r="F68" s="7" t="s">
        <v>151</v>
      </c>
      <c r="G68" s="7" t="s">
        <v>152</v>
      </c>
      <c r="H68" s="7" t="s">
        <v>117</v>
      </c>
      <c r="I68" s="7" t="s">
        <v>117</v>
      </c>
      <c r="J68" s="7" t="s">
        <v>117</v>
      </c>
      <c r="K68" s="7" t="s">
        <v>153</v>
      </c>
      <c r="L68" s="7" t="s">
        <v>117</v>
      </c>
      <c r="M68" s="7" t="s">
        <v>117</v>
      </c>
      <c r="N68" s="7" t="s">
        <v>117</v>
      </c>
      <c r="O68" s="7" t="s">
        <v>117</v>
      </c>
      <c r="P68" s="7" t="s">
        <v>117</v>
      </c>
      <c r="Q68" s="7" t="s">
        <v>117</v>
      </c>
      <c r="R68" s="7" t="s">
        <v>117</v>
      </c>
      <c r="S68" s="7" t="s">
        <v>415</v>
      </c>
      <c r="T68" s="7" t="s">
        <v>154</v>
      </c>
      <c r="U68" s="7" t="s">
        <v>117</v>
      </c>
      <c r="V68" s="7" t="s">
        <v>154</v>
      </c>
      <c r="W68" s="7" t="s">
        <v>174</v>
      </c>
      <c r="X68" s="7" t="s">
        <v>156</v>
      </c>
      <c r="Y68" s="7" t="s">
        <v>157</v>
      </c>
      <c r="Z68" s="7" t="s">
        <v>158</v>
      </c>
      <c r="AA68" s="7" t="s">
        <v>159</v>
      </c>
      <c r="AB68" s="7" t="s">
        <v>167</v>
      </c>
      <c r="AC68" s="7" t="s">
        <v>168</v>
      </c>
      <c r="AD68" s="7" t="s">
        <v>169</v>
      </c>
      <c r="AE68" s="3"/>
    </row>
    <row r="69" spans="1:31">
      <c r="A69" s="7" t="s">
        <v>416</v>
      </c>
      <c r="B69" s="7" t="s">
        <v>417</v>
      </c>
      <c r="C69" s="7" t="s">
        <v>178</v>
      </c>
      <c r="D69" s="7" t="s">
        <v>149</v>
      </c>
      <c r="E69" s="7" t="s">
        <v>418</v>
      </c>
      <c r="F69" s="7" t="s">
        <v>151</v>
      </c>
      <c r="G69" s="7" t="s">
        <v>152</v>
      </c>
      <c r="H69" s="7" t="s">
        <v>117</v>
      </c>
      <c r="I69" s="7" t="s">
        <v>117</v>
      </c>
      <c r="J69" s="7" t="s">
        <v>117</v>
      </c>
      <c r="K69" s="7" t="s">
        <v>153</v>
      </c>
      <c r="L69" s="7" t="s">
        <v>117</v>
      </c>
      <c r="M69" s="7" t="s">
        <v>117</v>
      </c>
      <c r="N69" s="7" t="s">
        <v>117</v>
      </c>
      <c r="O69" s="7" t="s">
        <v>117</v>
      </c>
      <c r="P69" s="7" t="s">
        <v>117</v>
      </c>
      <c r="Q69" s="7" t="s">
        <v>117</v>
      </c>
      <c r="R69" s="7" t="s">
        <v>117</v>
      </c>
      <c r="S69" s="7" t="s">
        <v>419</v>
      </c>
      <c r="T69" s="7" t="s">
        <v>154</v>
      </c>
      <c r="U69" s="7" t="s">
        <v>117</v>
      </c>
      <c r="V69" s="7" t="s">
        <v>154</v>
      </c>
      <c r="W69" s="7" t="s">
        <v>202</v>
      </c>
      <c r="X69" s="7" t="s">
        <v>203</v>
      </c>
      <c r="Y69" s="7" t="s">
        <v>157</v>
      </c>
      <c r="Z69" s="7" t="s">
        <v>158</v>
      </c>
      <c r="AA69" s="7" t="s">
        <v>159</v>
      </c>
      <c r="AB69" s="7" t="s">
        <v>167</v>
      </c>
      <c r="AC69" s="7" t="s">
        <v>168</v>
      </c>
      <c r="AD69" s="7" t="s">
        <v>169</v>
      </c>
      <c r="AE69" s="3"/>
    </row>
    <row r="70" hidden="1" spans="1:31">
      <c r="A70" s="7" t="s">
        <v>420</v>
      </c>
      <c r="B70" s="7" t="s">
        <v>421</v>
      </c>
      <c r="C70" s="7" t="s">
        <v>422</v>
      </c>
      <c r="D70" s="7" t="s">
        <v>422</v>
      </c>
      <c r="E70" s="7" t="s">
        <v>423</v>
      </c>
      <c r="F70" s="7" t="s">
        <v>151</v>
      </c>
      <c r="G70" s="7" t="s">
        <v>152</v>
      </c>
      <c r="H70" s="7" t="s">
        <v>117</v>
      </c>
      <c r="I70" s="7" t="s">
        <v>117</v>
      </c>
      <c r="J70" s="7" t="s">
        <v>424</v>
      </c>
      <c r="K70" s="7" t="s">
        <v>117</v>
      </c>
      <c r="L70" s="7" t="s">
        <v>117</v>
      </c>
      <c r="M70" s="7" t="s">
        <v>117</v>
      </c>
      <c r="N70" s="7" t="s">
        <v>117</v>
      </c>
      <c r="O70" s="7" t="s">
        <v>117</v>
      </c>
      <c r="P70" s="7" t="s">
        <v>117</v>
      </c>
      <c r="Q70" s="7" t="s">
        <v>117</v>
      </c>
      <c r="R70" s="7" t="s">
        <v>117</v>
      </c>
      <c r="S70" s="7" t="s">
        <v>425</v>
      </c>
      <c r="T70" s="7" t="s">
        <v>154</v>
      </c>
      <c r="U70" s="7" t="s">
        <v>117</v>
      </c>
      <c r="V70" s="7" t="s">
        <v>154</v>
      </c>
      <c r="W70" s="7" t="s">
        <v>174</v>
      </c>
      <c r="X70" s="7" t="s">
        <v>156</v>
      </c>
      <c r="Y70" s="7" t="s">
        <v>157</v>
      </c>
      <c r="Z70" s="7" t="s">
        <v>158</v>
      </c>
      <c r="AA70" s="7" t="s">
        <v>159</v>
      </c>
      <c r="AB70" s="7" t="s">
        <v>247</v>
      </c>
      <c r="AC70" s="7" t="s">
        <v>248</v>
      </c>
      <c r="AD70" s="7" t="s">
        <v>169</v>
      </c>
      <c r="AE70" s="3"/>
    </row>
    <row r="71" hidden="1" spans="1:31">
      <c r="A71" s="5" t="s">
        <v>426</v>
      </c>
      <c r="B71" s="5" t="s">
        <v>427</v>
      </c>
      <c r="C71" s="5" t="s">
        <v>344</v>
      </c>
      <c r="D71" s="5" t="s">
        <v>149</v>
      </c>
      <c r="E71" s="5" t="s">
        <v>428</v>
      </c>
      <c r="F71" s="5" t="s">
        <v>151</v>
      </c>
      <c r="G71" s="5" t="s">
        <v>152</v>
      </c>
      <c r="H71" s="5" t="s">
        <v>117</v>
      </c>
      <c r="I71" s="5" t="s">
        <v>117</v>
      </c>
      <c r="J71" s="5" t="s">
        <v>117</v>
      </c>
      <c r="K71" s="5" t="s">
        <v>44</v>
      </c>
      <c r="L71" s="5" t="s">
        <v>117</v>
      </c>
      <c r="M71" s="5" t="s">
        <v>117</v>
      </c>
      <c r="N71" s="5" t="s">
        <v>117</v>
      </c>
      <c r="O71" s="5" t="s">
        <v>117</v>
      </c>
      <c r="P71" s="5" t="s">
        <v>117</v>
      </c>
      <c r="Q71" s="5" t="s">
        <v>117</v>
      </c>
      <c r="R71" s="5" t="s">
        <v>117</v>
      </c>
      <c r="S71" s="5" t="s">
        <v>429</v>
      </c>
      <c r="T71" s="5" t="s">
        <v>154</v>
      </c>
      <c r="U71" s="5" t="s">
        <v>117</v>
      </c>
      <c r="V71" s="5" t="s">
        <v>154</v>
      </c>
      <c r="W71" s="5" t="s">
        <v>174</v>
      </c>
      <c r="X71" s="5" t="s">
        <v>156</v>
      </c>
      <c r="Y71" s="5" t="s">
        <v>157</v>
      </c>
      <c r="Z71" s="5" t="s">
        <v>158</v>
      </c>
      <c r="AA71" s="5" t="s">
        <v>159</v>
      </c>
      <c r="AB71" s="5" t="s">
        <v>430</v>
      </c>
      <c r="AC71" s="5" t="s">
        <v>430</v>
      </c>
      <c r="AD71" s="5" t="s">
        <v>169</v>
      </c>
      <c r="AE71" s="3"/>
    </row>
    <row r="72" hidden="1" spans="1:31">
      <c r="A72" s="5" t="s">
        <v>431</v>
      </c>
      <c r="B72" s="5" t="s">
        <v>432</v>
      </c>
      <c r="C72" s="5" t="s">
        <v>422</v>
      </c>
      <c r="D72" s="5" t="s">
        <v>422</v>
      </c>
      <c r="E72" s="5" t="s">
        <v>433</v>
      </c>
      <c r="F72" s="5" t="s">
        <v>151</v>
      </c>
      <c r="G72" s="5" t="s">
        <v>152</v>
      </c>
      <c r="H72" s="5" t="s">
        <v>117</v>
      </c>
      <c r="I72" s="5" t="s">
        <v>117</v>
      </c>
      <c r="J72" s="5" t="s">
        <v>424</v>
      </c>
      <c r="K72" s="5" t="s">
        <v>117</v>
      </c>
      <c r="L72" s="5" t="s">
        <v>117</v>
      </c>
      <c r="M72" s="5" t="s">
        <v>117</v>
      </c>
      <c r="N72" s="5" t="s">
        <v>117</v>
      </c>
      <c r="O72" s="5" t="s">
        <v>117</v>
      </c>
      <c r="P72" s="5" t="s">
        <v>117</v>
      </c>
      <c r="Q72" s="5" t="s">
        <v>117</v>
      </c>
      <c r="R72" s="5" t="s">
        <v>117</v>
      </c>
      <c r="S72" s="5" t="s">
        <v>434</v>
      </c>
      <c r="T72" s="5" t="s">
        <v>154</v>
      </c>
      <c r="U72" s="5" t="s">
        <v>117</v>
      </c>
      <c r="V72" s="5" t="s">
        <v>154</v>
      </c>
      <c r="W72" s="5" t="s">
        <v>174</v>
      </c>
      <c r="X72" s="5" t="s">
        <v>156</v>
      </c>
      <c r="Y72" s="5" t="s">
        <v>157</v>
      </c>
      <c r="Z72" s="5" t="s">
        <v>158</v>
      </c>
      <c r="AA72" s="5" t="s">
        <v>159</v>
      </c>
      <c r="AB72" s="5" t="s">
        <v>247</v>
      </c>
      <c r="AC72" s="5" t="s">
        <v>248</v>
      </c>
      <c r="AD72" s="5" t="s">
        <v>169</v>
      </c>
      <c r="AE72" s="3"/>
    </row>
    <row r="73" spans="1:31">
      <c r="A73" s="5" t="s">
        <v>435</v>
      </c>
      <c r="B73" s="5" t="s">
        <v>436</v>
      </c>
      <c r="C73" s="5" t="s">
        <v>178</v>
      </c>
      <c r="D73" s="5" t="s">
        <v>149</v>
      </c>
      <c r="E73" s="5" t="s">
        <v>437</v>
      </c>
      <c r="F73" s="5" t="s">
        <v>151</v>
      </c>
      <c r="G73" s="5" t="s">
        <v>152</v>
      </c>
      <c r="H73" s="5" t="s">
        <v>117</v>
      </c>
      <c r="I73" s="5" t="s">
        <v>117</v>
      </c>
      <c r="J73" s="5" t="s">
        <v>117</v>
      </c>
      <c r="K73" s="5" t="s">
        <v>44</v>
      </c>
      <c r="L73" s="5" t="s">
        <v>117</v>
      </c>
      <c r="M73" s="5" t="s">
        <v>117</v>
      </c>
      <c r="N73" s="5" t="s">
        <v>117</v>
      </c>
      <c r="O73" s="5" t="s">
        <v>117</v>
      </c>
      <c r="P73" s="5" t="s">
        <v>117</v>
      </c>
      <c r="Q73" s="5" t="s">
        <v>117</v>
      </c>
      <c r="R73" s="5" t="s">
        <v>117</v>
      </c>
      <c r="S73" s="5" t="s">
        <v>438</v>
      </c>
      <c r="T73" s="5" t="s">
        <v>154</v>
      </c>
      <c r="U73" s="5" t="s">
        <v>117</v>
      </c>
      <c r="V73" s="5" t="s">
        <v>154</v>
      </c>
      <c r="W73" s="5" t="s">
        <v>202</v>
      </c>
      <c r="X73" s="5" t="s">
        <v>203</v>
      </c>
      <c r="Y73" s="5" t="s">
        <v>157</v>
      </c>
      <c r="Z73" s="5" t="s">
        <v>158</v>
      </c>
      <c r="AA73" s="5" t="s">
        <v>159</v>
      </c>
      <c r="AB73" s="5" t="s">
        <v>204</v>
      </c>
      <c r="AC73" s="5" t="s">
        <v>198</v>
      </c>
      <c r="AD73" s="5" t="s">
        <v>169</v>
      </c>
      <c r="AE73" s="3"/>
    </row>
    <row r="74" spans="1:31">
      <c r="A74" s="5" t="s">
        <v>439</v>
      </c>
      <c r="B74" s="5" t="s">
        <v>440</v>
      </c>
      <c r="C74" s="5" t="s">
        <v>178</v>
      </c>
      <c r="D74" s="5" t="s">
        <v>149</v>
      </c>
      <c r="E74" s="5" t="s">
        <v>437</v>
      </c>
      <c r="F74" s="5" t="s">
        <v>151</v>
      </c>
      <c r="G74" s="5" t="s">
        <v>152</v>
      </c>
      <c r="H74" s="5" t="s">
        <v>117</v>
      </c>
      <c r="I74" s="5" t="s">
        <v>117</v>
      </c>
      <c r="J74" s="5" t="s">
        <v>117</v>
      </c>
      <c r="K74" s="5" t="s">
        <v>153</v>
      </c>
      <c r="L74" s="5" t="s">
        <v>117</v>
      </c>
      <c r="M74" s="5" t="s">
        <v>117</v>
      </c>
      <c r="N74" s="5" t="s">
        <v>117</v>
      </c>
      <c r="O74" s="5" t="s">
        <v>117</v>
      </c>
      <c r="P74" s="5" t="s">
        <v>117</v>
      </c>
      <c r="Q74" s="5" t="s">
        <v>117</v>
      </c>
      <c r="R74" s="5" t="s">
        <v>117</v>
      </c>
      <c r="S74" s="5" t="s">
        <v>441</v>
      </c>
      <c r="T74" s="5" t="s">
        <v>154</v>
      </c>
      <c r="U74" s="5" t="s">
        <v>117</v>
      </c>
      <c r="V74" s="5" t="s">
        <v>154</v>
      </c>
      <c r="W74" s="5" t="s">
        <v>202</v>
      </c>
      <c r="X74" s="5" t="s">
        <v>203</v>
      </c>
      <c r="Y74" s="5" t="s">
        <v>157</v>
      </c>
      <c r="Z74" s="5" t="s">
        <v>158</v>
      </c>
      <c r="AA74" s="5" t="s">
        <v>159</v>
      </c>
      <c r="AB74" s="5" t="s">
        <v>216</v>
      </c>
      <c r="AC74" s="5" t="s">
        <v>208</v>
      </c>
      <c r="AD74" s="5" t="s">
        <v>169</v>
      </c>
      <c r="AE74" s="3"/>
    </row>
    <row r="75" hidden="1" spans="1:31">
      <c r="A75" s="5" t="s">
        <v>442</v>
      </c>
      <c r="B75" s="5" t="s">
        <v>443</v>
      </c>
      <c r="C75" s="5" t="s">
        <v>178</v>
      </c>
      <c r="D75" s="5" t="s">
        <v>149</v>
      </c>
      <c r="E75" s="5" t="s">
        <v>437</v>
      </c>
      <c r="F75" s="5" t="s">
        <v>151</v>
      </c>
      <c r="G75" s="5" t="s">
        <v>152</v>
      </c>
      <c r="H75" s="5" t="s">
        <v>117</v>
      </c>
      <c r="I75" s="5" t="s">
        <v>117</v>
      </c>
      <c r="J75" s="5" t="s">
        <v>117</v>
      </c>
      <c r="K75" s="5" t="s">
        <v>180</v>
      </c>
      <c r="L75" s="5" t="s">
        <v>117</v>
      </c>
      <c r="M75" s="5" t="s">
        <v>117</v>
      </c>
      <c r="N75" s="5" t="s">
        <v>117</v>
      </c>
      <c r="O75" s="5" t="s">
        <v>117</v>
      </c>
      <c r="P75" s="5" t="s">
        <v>117</v>
      </c>
      <c r="Q75" s="5" t="s">
        <v>117</v>
      </c>
      <c r="R75" s="5" t="s">
        <v>117</v>
      </c>
      <c r="S75" s="5" t="s">
        <v>444</v>
      </c>
      <c r="T75" s="5" t="s">
        <v>154</v>
      </c>
      <c r="U75" s="5" t="s">
        <v>117</v>
      </c>
      <c r="V75" s="5" t="s">
        <v>154</v>
      </c>
      <c r="W75" s="5" t="s">
        <v>174</v>
      </c>
      <c r="X75" s="5" t="s">
        <v>156</v>
      </c>
      <c r="Y75" s="5" t="s">
        <v>157</v>
      </c>
      <c r="Z75" s="5" t="s">
        <v>158</v>
      </c>
      <c r="AA75" s="5" t="s">
        <v>159</v>
      </c>
      <c r="AB75" s="5" t="s">
        <v>197</v>
      </c>
      <c r="AC75" s="5" t="s">
        <v>208</v>
      </c>
      <c r="AD75" s="5" t="s">
        <v>169</v>
      </c>
      <c r="AE75" s="3"/>
    </row>
    <row r="76" hidden="1" spans="1:31">
      <c r="A76" s="7" t="s">
        <v>445</v>
      </c>
      <c r="B76" s="7" t="s">
        <v>446</v>
      </c>
      <c r="C76" s="7" t="s">
        <v>178</v>
      </c>
      <c r="D76" s="7" t="s">
        <v>149</v>
      </c>
      <c r="E76" s="7" t="s">
        <v>447</v>
      </c>
      <c r="F76" s="7" t="s">
        <v>151</v>
      </c>
      <c r="G76" s="7" t="s">
        <v>152</v>
      </c>
      <c r="H76" s="7" t="s">
        <v>117</v>
      </c>
      <c r="I76" s="7" t="s">
        <v>117</v>
      </c>
      <c r="J76" s="7" t="s">
        <v>117</v>
      </c>
      <c r="K76" s="7" t="s">
        <v>180</v>
      </c>
      <c r="L76" s="7" t="s">
        <v>117</v>
      </c>
      <c r="M76" s="7" t="s">
        <v>117</v>
      </c>
      <c r="N76" s="7" t="s">
        <v>117</v>
      </c>
      <c r="O76" s="7" t="s">
        <v>117</v>
      </c>
      <c r="P76" s="7" t="s">
        <v>117</v>
      </c>
      <c r="Q76" s="7" t="s">
        <v>117</v>
      </c>
      <c r="R76" s="7" t="s">
        <v>117</v>
      </c>
      <c r="S76" s="7" t="s">
        <v>448</v>
      </c>
      <c r="T76" s="7" t="s">
        <v>154</v>
      </c>
      <c r="U76" s="7" t="s">
        <v>117</v>
      </c>
      <c r="V76" s="7" t="s">
        <v>154</v>
      </c>
      <c r="W76" s="7" t="s">
        <v>174</v>
      </c>
      <c r="X76" s="7" t="s">
        <v>156</v>
      </c>
      <c r="Y76" s="7" t="s">
        <v>157</v>
      </c>
      <c r="Z76" s="7" t="s">
        <v>158</v>
      </c>
      <c r="AA76" s="7" t="s">
        <v>159</v>
      </c>
      <c r="AB76" s="7" t="s">
        <v>182</v>
      </c>
      <c r="AC76" s="7" t="s">
        <v>183</v>
      </c>
      <c r="AD76" s="7" t="s">
        <v>169</v>
      </c>
      <c r="AE76" s="3"/>
    </row>
    <row r="77" hidden="1" spans="1:31">
      <c r="A77" s="5" t="s">
        <v>449</v>
      </c>
      <c r="B77" s="5" t="s">
        <v>450</v>
      </c>
      <c r="C77" s="5" t="s">
        <v>178</v>
      </c>
      <c r="D77" s="5" t="s">
        <v>149</v>
      </c>
      <c r="E77" s="5" t="s">
        <v>447</v>
      </c>
      <c r="F77" s="5" t="s">
        <v>151</v>
      </c>
      <c r="G77" s="5" t="s">
        <v>152</v>
      </c>
      <c r="H77" s="5" t="s">
        <v>117</v>
      </c>
      <c r="I77" s="5" t="s">
        <v>117</v>
      </c>
      <c r="J77" s="5" t="s">
        <v>117</v>
      </c>
      <c r="K77" s="5" t="s">
        <v>153</v>
      </c>
      <c r="L77" s="5" t="s">
        <v>117</v>
      </c>
      <c r="M77" s="5" t="s">
        <v>117</v>
      </c>
      <c r="N77" s="5" t="s">
        <v>117</v>
      </c>
      <c r="O77" s="5" t="s">
        <v>117</v>
      </c>
      <c r="P77" s="5" t="s">
        <v>117</v>
      </c>
      <c r="Q77" s="5" t="s">
        <v>117</v>
      </c>
      <c r="R77" s="5" t="s">
        <v>117</v>
      </c>
      <c r="S77" s="5" t="s">
        <v>451</v>
      </c>
      <c r="T77" s="5" t="s">
        <v>154</v>
      </c>
      <c r="U77" s="5" t="s">
        <v>117</v>
      </c>
      <c r="V77" s="5" t="s">
        <v>154</v>
      </c>
      <c r="W77" s="5" t="s">
        <v>174</v>
      </c>
      <c r="X77" s="5" t="s">
        <v>156</v>
      </c>
      <c r="Y77" s="5" t="s">
        <v>157</v>
      </c>
      <c r="Z77" s="5" t="s">
        <v>158</v>
      </c>
      <c r="AA77" s="5" t="s">
        <v>159</v>
      </c>
      <c r="AB77" s="5" t="s">
        <v>182</v>
      </c>
      <c r="AC77" s="5" t="s">
        <v>175</v>
      </c>
      <c r="AD77" s="5" t="s">
        <v>169</v>
      </c>
      <c r="AE77" s="3"/>
    </row>
    <row r="78" spans="1:31">
      <c r="A78" s="5" t="s">
        <v>452</v>
      </c>
      <c r="B78" s="5" t="s">
        <v>453</v>
      </c>
      <c r="C78" s="5" t="s">
        <v>178</v>
      </c>
      <c r="D78" s="5" t="s">
        <v>149</v>
      </c>
      <c r="E78" s="5" t="s">
        <v>454</v>
      </c>
      <c r="F78" s="5" t="s">
        <v>151</v>
      </c>
      <c r="G78" s="5" t="s">
        <v>152</v>
      </c>
      <c r="H78" s="5" t="s">
        <v>117</v>
      </c>
      <c r="I78" s="5" t="s">
        <v>117</v>
      </c>
      <c r="J78" s="5" t="s">
        <v>117</v>
      </c>
      <c r="K78" s="5" t="s">
        <v>44</v>
      </c>
      <c r="L78" s="5" t="s">
        <v>117</v>
      </c>
      <c r="M78" s="5" t="s">
        <v>117</v>
      </c>
      <c r="N78" s="5" t="s">
        <v>117</v>
      </c>
      <c r="O78" s="5" t="s">
        <v>117</v>
      </c>
      <c r="P78" s="5" t="s">
        <v>117</v>
      </c>
      <c r="Q78" s="5" t="s">
        <v>117</v>
      </c>
      <c r="R78" s="5" t="s">
        <v>117</v>
      </c>
      <c r="S78" s="5" t="s">
        <v>117</v>
      </c>
      <c r="T78" s="5" t="s">
        <v>154</v>
      </c>
      <c r="U78" s="5" t="s">
        <v>117</v>
      </c>
      <c r="V78" s="5" t="s">
        <v>154</v>
      </c>
      <c r="W78" s="5" t="s">
        <v>202</v>
      </c>
      <c r="X78" s="5" t="s">
        <v>203</v>
      </c>
      <c r="Y78" s="5" t="s">
        <v>157</v>
      </c>
      <c r="Z78" s="5" t="s">
        <v>158</v>
      </c>
      <c r="AA78" s="5" t="s">
        <v>159</v>
      </c>
      <c r="AB78" s="5" t="s">
        <v>455</v>
      </c>
      <c r="AC78" s="5" t="s">
        <v>456</v>
      </c>
      <c r="AD78" s="5" t="s">
        <v>457</v>
      </c>
      <c r="AE78" s="3"/>
    </row>
    <row r="79" spans="1:31">
      <c r="A79" s="7" t="s">
        <v>458</v>
      </c>
      <c r="B79" s="7" t="s">
        <v>459</v>
      </c>
      <c r="C79" s="7" t="s">
        <v>178</v>
      </c>
      <c r="D79" s="7" t="s">
        <v>149</v>
      </c>
      <c r="E79" s="7" t="s">
        <v>454</v>
      </c>
      <c r="F79" s="7" t="s">
        <v>151</v>
      </c>
      <c r="G79" s="7" t="s">
        <v>152</v>
      </c>
      <c r="H79" s="7" t="s">
        <v>117</v>
      </c>
      <c r="I79" s="7" t="s">
        <v>117</v>
      </c>
      <c r="J79" s="7" t="s">
        <v>117</v>
      </c>
      <c r="K79" s="7" t="s">
        <v>44</v>
      </c>
      <c r="L79" s="7" t="s">
        <v>117</v>
      </c>
      <c r="M79" s="7" t="s">
        <v>117</v>
      </c>
      <c r="N79" s="7" t="s">
        <v>117</v>
      </c>
      <c r="O79" s="7" t="s">
        <v>117</v>
      </c>
      <c r="P79" s="7" t="s">
        <v>117</v>
      </c>
      <c r="Q79" s="7" t="s">
        <v>117</v>
      </c>
      <c r="R79" s="7" t="s">
        <v>117</v>
      </c>
      <c r="S79" s="7" t="s">
        <v>460</v>
      </c>
      <c r="T79" s="7" t="s">
        <v>154</v>
      </c>
      <c r="U79" s="7" t="s">
        <v>117</v>
      </c>
      <c r="V79" s="7" t="s">
        <v>154</v>
      </c>
      <c r="W79" s="7" t="s">
        <v>202</v>
      </c>
      <c r="X79" s="7" t="s">
        <v>203</v>
      </c>
      <c r="Y79" s="7" t="s">
        <v>157</v>
      </c>
      <c r="Z79" s="7" t="s">
        <v>158</v>
      </c>
      <c r="AA79" s="7" t="s">
        <v>159</v>
      </c>
      <c r="AB79" s="7" t="s">
        <v>204</v>
      </c>
      <c r="AC79" s="7" t="s">
        <v>198</v>
      </c>
      <c r="AD79" s="7" t="s">
        <v>169</v>
      </c>
      <c r="AE79" s="3"/>
    </row>
    <row r="80" hidden="1" spans="1:31">
      <c r="A80" s="7" t="s">
        <v>461</v>
      </c>
      <c r="B80" s="7" t="s">
        <v>462</v>
      </c>
      <c r="C80" s="7" t="s">
        <v>178</v>
      </c>
      <c r="D80" s="7" t="s">
        <v>149</v>
      </c>
      <c r="E80" s="7" t="s">
        <v>454</v>
      </c>
      <c r="F80" s="7" t="s">
        <v>151</v>
      </c>
      <c r="G80" s="7" t="s">
        <v>152</v>
      </c>
      <c r="H80" s="7" t="s">
        <v>117</v>
      </c>
      <c r="I80" s="7" t="s">
        <v>117</v>
      </c>
      <c r="J80" s="7" t="s">
        <v>117</v>
      </c>
      <c r="K80" s="7" t="s">
        <v>180</v>
      </c>
      <c r="L80" s="7" t="s">
        <v>117</v>
      </c>
      <c r="M80" s="7" t="s">
        <v>117</v>
      </c>
      <c r="N80" s="7" t="s">
        <v>117</v>
      </c>
      <c r="O80" s="7" t="s">
        <v>117</v>
      </c>
      <c r="P80" s="7" t="s">
        <v>117</v>
      </c>
      <c r="Q80" s="7" t="s">
        <v>117</v>
      </c>
      <c r="R80" s="7" t="s">
        <v>117</v>
      </c>
      <c r="S80" s="7" t="s">
        <v>463</v>
      </c>
      <c r="T80" s="7" t="s">
        <v>154</v>
      </c>
      <c r="U80" s="7" t="s">
        <v>117</v>
      </c>
      <c r="V80" s="7" t="s">
        <v>154</v>
      </c>
      <c r="W80" s="7" t="s">
        <v>174</v>
      </c>
      <c r="X80" s="7" t="s">
        <v>156</v>
      </c>
      <c r="Y80" s="7" t="s">
        <v>157</v>
      </c>
      <c r="Z80" s="7" t="s">
        <v>158</v>
      </c>
      <c r="AA80" s="7" t="s">
        <v>159</v>
      </c>
      <c r="AB80" s="7" t="s">
        <v>197</v>
      </c>
      <c r="AC80" s="7" t="s">
        <v>208</v>
      </c>
      <c r="AD80" s="7" t="s">
        <v>169</v>
      </c>
      <c r="AE80" s="3"/>
    </row>
    <row r="81" hidden="1" spans="1:31">
      <c r="A81" s="5" t="s">
        <v>464</v>
      </c>
      <c r="B81" s="5" t="s">
        <v>465</v>
      </c>
      <c r="C81" s="5" t="s">
        <v>178</v>
      </c>
      <c r="D81" s="5" t="s">
        <v>149</v>
      </c>
      <c r="E81" s="5" t="s">
        <v>454</v>
      </c>
      <c r="F81" s="5" t="s">
        <v>151</v>
      </c>
      <c r="G81" s="5" t="s">
        <v>152</v>
      </c>
      <c r="H81" s="5" t="s">
        <v>117</v>
      </c>
      <c r="I81" s="5" t="s">
        <v>117</v>
      </c>
      <c r="J81" s="5" t="s">
        <v>117</v>
      </c>
      <c r="K81" s="5" t="s">
        <v>153</v>
      </c>
      <c r="L81" s="5" t="s">
        <v>117</v>
      </c>
      <c r="M81" s="5" t="s">
        <v>117</v>
      </c>
      <c r="N81" s="5" t="s">
        <v>117</v>
      </c>
      <c r="O81" s="5" t="s">
        <v>117</v>
      </c>
      <c r="P81" s="5" t="s">
        <v>117</v>
      </c>
      <c r="Q81" s="5" t="s">
        <v>117</v>
      </c>
      <c r="R81" s="5" t="s">
        <v>117</v>
      </c>
      <c r="S81" s="5" t="s">
        <v>466</v>
      </c>
      <c r="T81" s="5" t="s">
        <v>154</v>
      </c>
      <c r="U81" s="5" t="s">
        <v>117</v>
      </c>
      <c r="V81" s="5" t="s">
        <v>154</v>
      </c>
      <c r="W81" s="5" t="s">
        <v>174</v>
      </c>
      <c r="X81" s="5" t="s">
        <v>156</v>
      </c>
      <c r="Y81" s="5" t="s">
        <v>157</v>
      </c>
      <c r="Z81" s="5" t="s">
        <v>158</v>
      </c>
      <c r="AA81" s="5" t="s">
        <v>159</v>
      </c>
      <c r="AB81" s="5" t="s">
        <v>216</v>
      </c>
      <c r="AC81" s="5" t="s">
        <v>282</v>
      </c>
      <c r="AD81" s="5" t="s">
        <v>169</v>
      </c>
      <c r="AE81" s="3"/>
    </row>
    <row r="82" hidden="1" spans="1:31">
      <c r="A82" s="7" t="s">
        <v>467</v>
      </c>
      <c r="B82" s="7" t="s">
        <v>468</v>
      </c>
      <c r="C82" s="7" t="s">
        <v>178</v>
      </c>
      <c r="D82" s="7" t="s">
        <v>149</v>
      </c>
      <c r="E82" s="7" t="s">
        <v>469</v>
      </c>
      <c r="F82" s="7" t="s">
        <v>151</v>
      </c>
      <c r="G82" s="7" t="s">
        <v>152</v>
      </c>
      <c r="H82" s="7" t="s">
        <v>117</v>
      </c>
      <c r="I82" s="7" t="s">
        <v>117</v>
      </c>
      <c r="J82" s="7" t="s">
        <v>117</v>
      </c>
      <c r="K82" s="7" t="s">
        <v>153</v>
      </c>
      <c r="L82" s="7" t="s">
        <v>117</v>
      </c>
      <c r="M82" s="7" t="s">
        <v>117</v>
      </c>
      <c r="N82" s="7" t="s">
        <v>117</v>
      </c>
      <c r="O82" s="7" t="s">
        <v>117</v>
      </c>
      <c r="P82" s="7" t="s">
        <v>117</v>
      </c>
      <c r="Q82" s="7" t="s">
        <v>117</v>
      </c>
      <c r="R82" s="7" t="s">
        <v>117</v>
      </c>
      <c r="S82" s="7" t="s">
        <v>470</v>
      </c>
      <c r="T82" s="7" t="s">
        <v>154</v>
      </c>
      <c r="U82" s="7" t="s">
        <v>117</v>
      </c>
      <c r="V82" s="7" t="s">
        <v>154</v>
      </c>
      <c r="W82" s="7" t="s">
        <v>174</v>
      </c>
      <c r="X82" s="7" t="s">
        <v>156</v>
      </c>
      <c r="Y82" s="7" t="s">
        <v>157</v>
      </c>
      <c r="Z82" s="7" t="s">
        <v>158</v>
      </c>
      <c r="AA82" s="7" t="s">
        <v>159</v>
      </c>
      <c r="AB82" s="7" t="s">
        <v>261</v>
      </c>
      <c r="AC82" s="7" t="s">
        <v>183</v>
      </c>
      <c r="AD82" s="7" t="s">
        <v>169</v>
      </c>
      <c r="AE82" s="3"/>
    </row>
    <row r="83" hidden="1" spans="1:31">
      <c r="A83" s="5" t="s">
        <v>471</v>
      </c>
      <c r="B83" s="5" t="s">
        <v>472</v>
      </c>
      <c r="C83" s="5" t="s">
        <v>178</v>
      </c>
      <c r="D83" s="5" t="s">
        <v>149</v>
      </c>
      <c r="E83" s="5" t="s">
        <v>473</v>
      </c>
      <c r="F83" s="5" t="s">
        <v>151</v>
      </c>
      <c r="G83" s="5" t="s">
        <v>152</v>
      </c>
      <c r="H83" s="5" t="s">
        <v>117</v>
      </c>
      <c r="I83" s="5" t="s">
        <v>117</v>
      </c>
      <c r="J83" s="5" t="s">
        <v>117</v>
      </c>
      <c r="K83" s="5" t="s">
        <v>153</v>
      </c>
      <c r="L83" s="5" t="s">
        <v>117</v>
      </c>
      <c r="M83" s="5" t="s">
        <v>117</v>
      </c>
      <c r="N83" s="5" t="s">
        <v>117</v>
      </c>
      <c r="O83" s="5" t="s">
        <v>117</v>
      </c>
      <c r="P83" s="5" t="s">
        <v>117</v>
      </c>
      <c r="Q83" s="5" t="s">
        <v>117</v>
      </c>
      <c r="R83" s="5" t="s">
        <v>117</v>
      </c>
      <c r="S83" s="5" t="s">
        <v>474</v>
      </c>
      <c r="T83" s="5" t="s">
        <v>154</v>
      </c>
      <c r="U83" s="5" t="s">
        <v>117</v>
      </c>
      <c r="V83" s="5" t="s">
        <v>154</v>
      </c>
      <c r="W83" s="5" t="s">
        <v>174</v>
      </c>
      <c r="X83" s="5" t="s">
        <v>156</v>
      </c>
      <c r="Y83" s="5" t="s">
        <v>157</v>
      </c>
      <c r="Z83" s="5" t="s">
        <v>158</v>
      </c>
      <c r="AA83" s="5" t="s">
        <v>159</v>
      </c>
      <c r="AB83" s="5" t="s">
        <v>261</v>
      </c>
      <c r="AC83" s="5" t="s">
        <v>183</v>
      </c>
      <c r="AD83" s="5" t="s">
        <v>169</v>
      </c>
      <c r="AE83" s="3"/>
    </row>
    <row r="84" hidden="1" spans="1:31">
      <c r="A84" s="7" t="s">
        <v>475</v>
      </c>
      <c r="B84" s="7" t="s">
        <v>476</v>
      </c>
      <c r="C84" s="7" t="s">
        <v>178</v>
      </c>
      <c r="D84" s="7" t="s">
        <v>149</v>
      </c>
      <c r="E84" s="7" t="s">
        <v>477</v>
      </c>
      <c r="F84" s="7" t="s">
        <v>151</v>
      </c>
      <c r="G84" s="7" t="s">
        <v>152</v>
      </c>
      <c r="H84" s="7" t="s">
        <v>117</v>
      </c>
      <c r="I84" s="7" t="s">
        <v>117</v>
      </c>
      <c r="J84" s="7" t="s">
        <v>117</v>
      </c>
      <c r="K84" s="7" t="s">
        <v>153</v>
      </c>
      <c r="L84" s="7" t="s">
        <v>117</v>
      </c>
      <c r="M84" s="7" t="s">
        <v>117</v>
      </c>
      <c r="N84" s="7" t="s">
        <v>117</v>
      </c>
      <c r="O84" s="7" t="s">
        <v>117</v>
      </c>
      <c r="P84" s="7" t="s">
        <v>117</v>
      </c>
      <c r="Q84" s="7" t="s">
        <v>117</v>
      </c>
      <c r="R84" s="7" t="s">
        <v>117</v>
      </c>
      <c r="S84" s="7" t="s">
        <v>478</v>
      </c>
      <c r="T84" s="7" t="s">
        <v>154</v>
      </c>
      <c r="U84" s="7" t="s">
        <v>117</v>
      </c>
      <c r="V84" s="7" t="s">
        <v>154</v>
      </c>
      <c r="W84" s="7" t="s">
        <v>174</v>
      </c>
      <c r="X84" s="7" t="s">
        <v>156</v>
      </c>
      <c r="Y84" s="7" t="s">
        <v>157</v>
      </c>
      <c r="Z84" s="7" t="s">
        <v>158</v>
      </c>
      <c r="AA84" s="7" t="s">
        <v>159</v>
      </c>
      <c r="AB84" s="7" t="s">
        <v>167</v>
      </c>
      <c r="AC84" s="7" t="s">
        <v>168</v>
      </c>
      <c r="AD84" s="7" t="s">
        <v>169</v>
      </c>
      <c r="AE84" s="3"/>
    </row>
    <row r="85" hidden="1" spans="1:31">
      <c r="A85" s="5" t="s">
        <v>479</v>
      </c>
      <c r="B85" s="5" t="s">
        <v>480</v>
      </c>
      <c r="C85" s="5" t="s">
        <v>178</v>
      </c>
      <c r="D85" s="5" t="s">
        <v>149</v>
      </c>
      <c r="E85" s="5" t="s">
        <v>481</v>
      </c>
      <c r="F85" s="5" t="s">
        <v>151</v>
      </c>
      <c r="G85" s="5" t="s">
        <v>152</v>
      </c>
      <c r="H85" s="5" t="s">
        <v>117</v>
      </c>
      <c r="I85" s="5" t="s">
        <v>117</v>
      </c>
      <c r="J85" s="5" t="s">
        <v>117</v>
      </c>
      <c r="K85" s="5" t="s">
        <v>153</v>
      </c>
      <c r="L85" s="5" t="s">
        <v>117</v>
      </c>
      <c r="M85" s="5" t="s">
        <v>117</v>
      </c>
      <c r="N85" s="5" t="s">
        <v>117</v>
      </c>
      <c r="O85" s="5" t="s">
        <v>117</v>
      </c>
      <c r="P85" s="5" t="s">
        <v>117</v>
      </c>
      <c r="Q85" s="5" t="s">
        <v>117</v>
      </c>
      <c r="R85" s="5" t="s">
        <v>117</v>
      </c>
      <c r="S85" s="5" t="s">
        <v>482</v>
      </c>
      <c r="T85" s="5" t="s">
        <v>154</v>
      </c>
      <c r="U85" s="5" t="s">
        <v>117</v>
      </c>
      <c r="V85" s="5" t="s">
        <v>154</v>
      </c>
      <c r="W85" s="5" t="s">
        <v>174</v>
      </c>
      <c r="X85" s="5" t="s">
        <v>156</v>
      </c>
      <c r="Y85" s="5" t="s">
        <v>157</v>
      </c>
      <c r="Z85" s="5" t="s">
        <v>158</v>
      </c>
      <c r="AA85" s="5" t="s">
        <v>159</v>
      </c>
      <c r="AB85" s="5" t="s">
        <v>167</v>
      </c>
      <c r="AC85" s="5" t="s">
        <v>168</v>
      </c>
      <c r="AD85" s="5" t="s">
        <v>169</v>
      </c>
      <c r="AE85" s="3"/>
    </row>
    <row r="86" hidden="1" spans="1:31">
      <c r="A86" s="5" t="s">
        <v>483</v>
      </c>
      <c r="B86" s="5" t="s">
        <v>484</v>
      </c>
      <c r="C86" s="5" t="s">
        <v>178</v>
      </c>
      <c r="D86" s="5" t="s">
        <v>149</v>
      </c>
      <c r="E86" s="5" t="s">
        <v>485</v>
      </c>
      <c r="F86" s="5" t="s">
        <v>151</v>
      </c>
      <c r="G86" s="5" t="s">
        <v>152</v>
      </c>
      <c r="H86" s="5" t="s">
        <v>117</v>
      </c>
      <c r="I86" s="5" t="s">
        <v>117</v>
      </c>
      <c r="J86" s="5" t="s">
        <v>117</v>
      </c>
      <c r="K86" s="5" t="s">
        <v>153</v>
      </c>
      <c r="L86" s="5" t="s">
        <v>117</v>
      </c>
      <c r="M86" s="5" t="s">
        <v>117</v>
      </c>
      <c r="N86" s="5" t="s">
        <v>117</v>
      </c>
      <c r="O86" s="5" t="s">
        <v>117</v>
      </c>
      <c r="P86" s="5" t="s">
        <v>117</v>
      </c>
      <c r="Q86" s="5" t="s">
        <v>117</v>
      </c>
      <c r="R86" s="5" t="s">
        <v>117</v>
      </c>
      <c r="S86" s="5" t="s">
        <v>486</v>
      </c>
      <c r="T86" s="5" t="s">
        <v>154</v>
      </c>
      <c r="U86" s="5" t="s">
        <v>117</v>
      </c>
      <c r="V86" s="5" t="s">
        <v>154</v>
      </c>
      <c r="W86" s="5" t="s">
        <v>174</v>
      </c>
      <c r="X86" s="5" t="s">
        <v>156</v>
      </c>
      <c r="Y86" s="5" t="s">
        <v>157</v>
      </c>
      <c r="Z86" s="5" t="s">
        <v>158</v>
      </c>
      <c r="AA86" s="5" t="s">
        <v>159</v>
      </c>
      <c r="AB86" s="5" t="s">
        <v>167</v>
      </c>
      <c r="AC86" s="5" t="s">
        <v>168</v>
      </c>
      <c r="AD86" s="5" t="s">
        <v>169</v>
      </c>
      <c r="AE86" s="3"/>
    </row>
    <row r="87" hidden="1" spans="1:31">
      <c r="A87" s="7" t="s">
        <v>487</v>
      </c>
      <c r="B87" s="7" t="s">
        <v>488</v>
      </c>
      <c r="C87" s="7" t="s">
        <v>178</v>
      </c>
      <c r="D87" s="7" t="s">
        <v>149</v>
      </c>
      <c r="E87" s="7" t="s">
        <v>489</v>
      </c>
      <c r="F87" s="7" t="s">
        <v>151</v>
      </c>
      <c r="G87" s="7" t="s">
        <v>152</v>
      </c>
      <c r="H87" s="7" t="s">
        <v>117</v>
      </c>
      <c r="I87" s="7" t="s">
        <v>117</v>
      </c>
      <c r="J87" s="7" t="s">
        <v>117</v>
      </c>
      <c r="K87" s="7" t="s">
        <v>153</v>
      </c>
      <c r="L87" s="7" t="s">
        <v>117</v>
      </c>
      <c r="M87" s="7" t="s">
        <v>117</v>
      </c>
      <c r="N87" s="7" t="s">
        <v>117</v>
      </c>
      <c r="O87" s="7" t="s">
        <v>117</v>
      </c>
      <c r="P87" s="7" t="s">
        <v>117</v>
      </c>
      <c r="Q87" s="7" t="s">
        <v>117</v>
      </c>
      <c r="R87" s="7" t="s">
        <v>117</v>
      </c>
      <c r="S87" s="7" t="s">
        <v>490</v>
      </c>
      <c r="T87" s="7" t="s">
        <v>154</v>
      </c>
      <c r="U87" s="7" t="s">
        <v>117</v>
      </c>
      <c r="V87" s="7" t="s">
        <v>154</v>
      </c>
      <c r="W87" s="7" t="s">
        <v>174</v>
      </c>
      <c r="X87" s="7" t="s">
        <v>156</v>
      </c>
      <c r="Y87" s="7" t="s">
        <v>157</v>
      </c>
      <c r="Z87" s="7" t="s">
        <v>158</v>
      </c>
      <c r="AA87" s="7" t="s">
        <v>159</v>
      </c>
      <c r="AB87" s="7" t="s">
        <v>261</v>
      </c>
      <c r="AC87" s="7" t="s">
        <v>183</v>
      </c>
      <c r="AD87" s="7" t="s">
        <v>169</v>
      </c>
      <c r="AE87" s="3"/>
    </row>
    <row r="88" hidden="1" spans="1:31">
      <c r="A88" s="5" t="s">
        <v>491</v>
      </c>
      <c r="B88" s="5" t="s">
        <v>492</v>
      </c>
      <c r="C88" s="5" t="s">
        <v>178</v>
      </c>
      <c r="D88" s="5" t="s">
        <v>149</v>
      </c>
      <c r="E88" s="5" t="s">
        <v>493</v>
      </c>
      <c r="F88" s="5" t="s">
        <v>151</v>
      </c>
      <c r="G88" s="5" t="s">
        <v>152</v>
      </c>
      <c r="H88" s="5" t="s">
        <v>117</v>
      </c>
      <c r="I88" s="5" t="s">
        <v>117</v>
      </c>
      <c r="J88" s="5" t="s">
        <v>117</v>
      </c>
      <c r="K88" s="5" t="s">
        <v>153</v>
      </c>
      <c r="L88" s="5" t="s">
        <v>117</v>
      </c>
      <c r="M88" s="5" t="s">
        <v>117</v>
      </c>
      <c r="N88" s="5" t="s">
        <v>117</v>
      </c>
      <c r="O88" s="5" t="s">
        <v>117</v>
      </c>
      <c r="P88" s="5" t="s">
        <v>117</v>
      </c>
      <c r="Q88" s="5" t="s">
        <v>117</v>
      </c>
      <c r="R88" s="5" t="s">
        <v>117</v>
      </c>
      <c r="S88" s="5" t="s">
        <v>494</v>
      </c>
      <c r="T88" s="5" t="s">
        <v>154</v>
      </c>
      <c r="U88" s="5" t="s">
        <v>117</v>
      </c>
      <c r="V88" s="5" t="s">
        <v>154</v>
      </c>
      <c r="W88" s="5" t="s">
        <v>174</v>
      </c>
      <c r="X88" s="5" t="s">
        <v>156</v>
      </c>
      <c r="Y88" s="5" t="s">
        <v>157</v>
      </c>
      <c r="Z88" s="5" t="s">
        <v>158</v>
      </c>
      <c r="AA88" s="5" t="s">
        <v>159</v>
      </c>
      <c r="AB88" s="5" t="s">
        <v>182</v>
      </c>
      <c r="AC88" s="5" t="s">
        <v>175</v>
      </c>
      <c r="AD88" s="5" t="s">
        <v>169</v>
      </c>
      <c r="AE88" s="3"/>
    </row>
    <row r="89" hidden="1" spans="1:31">
      <c r="A89" s="7" t="s">
        <v>495</v>
      </c>
      <c r="B89" s="7" t="s">
        <v>496</v>
      </c>
      <c r="C89" s="7" t="s">
        <v>178</v>
      </c>
      <c r="D89" s="7" t="s">
        <v>149</v>
      </c>
      <c r="E89" s="7" t="s">
        <v>497</v>
      </c>
      <c r="F89" s="7" t="s">
        <v>151</v>
      </c>
      <c r="G89" s="7" t="s">
        <v>152</v>
      </c>
      <c r="H89" s="7" t="s">
        <v>117</v>
      </c>
      <c r="I89" s="7" t="s">
        <v>117</v>
      </c>
      <c r="J89" s="7" t="s">
        <v>117</v>
      </c>
      <c r="K89" s="7" t="s">
        <v>180</v>
      </c>
      <c r="L89" s="7" t="s">
        <v>117</v>
      </c>
      <c r="M89" s="7" t="s">
        <v>117</v>
      </c>
      <c r="N89" s="7" t="s">
        <v>117</v>
      </c>
      <c r="O89" s="7" t="s">
        <v>117</v>
      </c>
      <c r="P89" s="7" t="s">
        <v>117</v>
      </c>
      <c r="Q89" s="7" t="s">
        <v>117</v>
      </c>
      <c r="R89" s="7" t="s">
        <v>117</v>
      </c>
      <c r="S89" s="7" t="s">
        <v>498</v>
      </c>
      <c r="T89" s="7" t="s">
        <v>154</v>
      </c>
      <c r="U89" s="7" t="s">
        <v>117</v>
      </c>
      <c r="V89" s="7" t="s">
        <v>154</v>
      </c>
      <c r="W89" s="7" t="s">
        <v>174</v>
      </c>
      <c r="X89" s="7" t="s">
        <v>156</v>
      </c>
      <c r="Y89" s="7" t="s">
        <v>157</v>
      </c>
      <c r="Z89" s="7" t="s">
        <v>158</v>
      </c>
      <c r="AA89" s="7" t="s">
        <v>159</v>
      </c>
      <c r="AB89" s="7" t="s">
        <v>261</v>
      </c>
      <c r="AC89" s="7" t="s">
        <v>183</v>
      </c>
      <c r="AD89" s="7" t="s">
        <v>169</v>
      </c>
      <c r="AE89" s="3"/>
    </row>
    <row r="90" hidden="1" spans="1:31">
      <c r="A90" s="5" t="s">
        <v>499</v>
      </c>
      <c r="B90" s="5" t="s">
        <v>500</v>
      </c>
      <c r="C90" s="5" t="s">
        <v>422</v>
      </c>
      <c r="D90" s="5" t="s">
        <v>422</v>
      </c>
      <c r="E90" s="5" t="s">
        <v>501</v>
      </c>
      <c r="F90" s="5" t="s">
        <v>151</v>
      </c>
      <c r="G90" s="5" t="s">
        <v>152</v>
      </c>
      <c r="H90" s="5" t="s">
        <v>117</v>
      </c>
      <c r="I90" s="5" t="s">
        <v>117</v>
      </c>
      <c r="J90" s="5" t="s">
        <v>424</v>
      </c>
      <c r="K90" s="5" t="s">
        <v>117</v>
      </c>
      <c r="L90" s="5" t="s">
        <v>117</v>
      </c>
      <c r="M90" s="5" t="s">
        <v>117</v>
      </c>
      <c r="N90" s="5" t="s">
        <v>117</v>
      </c>
      <c r="O90" s="5" t="s">
        <v>117</v>
      </c>
      <c r="P90" s="5" t="s">
        <v>117</v>
      </c>
      <c r="Q90" s="5" t="s">
        <v>117</v>
      </c>
      <c r="R90" s="5" t="s">
        <v>117</v>
      </c>
      <c r="S90" s="5" t="s">
        <v>502</v>
      </c>
      <c r="T90" s="5" t="s">
        <v>154</v>
      </c>
      <c r="U90" s="5" t="s">
        <v>117</v>
      </c>
      <c r="V90" s="5" t="s">
        <v>154</v>
      </c>
      <c r="W90" s="5" t="s">
        <v>174</v>
      </c>
      <c r="X90" s="5" t="s">
        <v>156</v>
      </c>
      <c r="Y90" s="5" t="s">
        <v>157</v>
      </c>
      <c r="Z90" s="5" t="s">
        <v>158</v>
      </c>
      <c r="AA90" s="5" t="s">
        <v>159</v>
      </c>
      <c r="AB90" s="5" t="s">
        <v>247</v>
      </c>
      <c r="AC90" s="5" t="s">
        <v>248</v>
      </c>
      <c r="AD90" s="5" t="s">
        <v>169</v>
      </c>
      <c r="AE90" s="3"/>
    </row>
    <row r="91" hidden="1" spans="1:31">
      <c r="A91" s="5" t="s">
        <v>503</v>
      </c>
      <c r="B91" s="5" t="s">
        <v>504</v>
      </c>
      <c r="C91" s="5" t="s">
        <v>148</v>
      </c>
      <c r="D91" s="5" t="s">
        <v>149</v>
      </c>
      <c r="E91" s="5" t="s">
        <v>505</v>
      </c>
      <c r="F91" s="5" t="s">
        <v>151</v>
      </c>
      <c r="G91" s="5" t="s">
        <v>152</v>
      </c>
      <c r="H91" s="5" t="s">
        <v>117</v>
      </c>
      <c r="I91" s="5" t="s">
        <v>117</v>
      </c>
      <c r="J91" s="5" t="s">
        <v>117</v>
      </c>
      <c r="K91" s="5" t="s">
        <v>153</v>
      </c>
      <c r="L91" s="5" t="s">
        <v>117</v>
      </c>
      <c r="M91" s="5" t="s">
        <v>117</v>
      </c>
      <c r="N91" s="5" t="s">
        <v>117</v>
      </c>
      <c r="O91" s="5" t="s">
        <v>117</v>
      </c>
      <c r="P91" s="5" t="s">
        <v>117</v>
      </c>
      <c r="Q91" s="5" t="s">
        <v>117</v>
      </c>
      <c r="R91" s="5" t="s">
        <v>117</v>
      </c>
      <c r="S91" s="5" t="s">
        <v>117</v>
      </c>
      <c r="T91" s="5" t="s">
        <v>154</v>
      </c>
      <c r="U91" s="5" t="s">
        <v>117</v>
      </c>
      <c r="V91" s="5" t="s">
        <v>154</v>
      </c>
      <c r="W91" s="5" t="s">
        <v>155</v>
      </c>
      <c r="X91" s="5" t="s">
        <v>156</v>
      </c>
      <c r="Y91" s="5" t="s">
        <v>157</v>
      </c>
      <c r="Z91" s="5" t="s">
        <v>158</v>
      </c>
      <c r="AA91" s="5" t="s">
        <v>159</v>
      </c>
      <c r="AB91" s="5" t="s">
        <v>506</v>
      </c>
      <c r="AC91" s="5" t="s">
        <v>507</v>
      </c>
      <c r="AD91" s="5" t="s">
        <v>162</v>
      </c>
      <c r="AE91" s="3"/>
    </row>
    <row r="92" hidden="1" spans="1:31">
      <c r="A92" s="7" t="s">
        <v>508</v>
      </c>
      <c r="B92" s="7" t="s">
        <v>509</v>
      </c>
      <c r="C92" s="7" t="s">
        <v>148</v>
      </c>
      <c r="D92" s="7" t="s">
        <v>149</v>
      </c>
      <c r="E92" s="7" t="s">
        <v>505</v>
      </c>
      <c r="F92" s="7" t="s">
        <v>151</v>
      </c>
      <c r="G92" s="7" t="s">
        <v>152</v>
      </c>
      <c r="H92" s="7" t="s">
        <v>117</v>
      </c>
      <c r="I92" s="7" t="s">
        <v>117</v>
      </c>
      <c r="J92" s="7" t="s">
        <v>117</v>
      </c>
      <c r="K92" s="7" t="s">
        <v>44</v>
      </c>
      <c r="L92" s="7" t="s">
        <v>117</v>
      </c>
      <c r="M92" s="7" t="s">
        <v>117</v>
      </c>
      <c r="N92" s="7" t="s">
        <v>117</v>
      </c>
      <c r="O92" s="7" t="s">
        <v>117</v>
      </c>
      <c r="P92" s="7" t="s">
        <v>117</v>
      </c>
      <c r="Q92" s="7" t="s">
        <v>117</v>
      </c>
      <c r="R92" s="7" t="s">
        <v>117</v>
      </c>
      <c r="S92" s="7" t="s">
        <v>117</v>
      </c>
      <c r="T92" s="7" t="s">
        <v>154</v>
      </c>
      <c r="U92" s="7" t="s">
        <v>117</v>
      </c>
      <c r="V92" s="7" t="s">
        <v>154</v>
      </c>
      <c r="W92" s="7" t="s">
        <v>155</v>
      </c>
      <c r="X92" s="7" t="s">
        <v>156</v>
      </c>
      <c r="Y92" s="7" t="s">
        <v>157</v>
      </c>
      <c r="Z92" s="7" t="s">
        <v>158</v>
      </c>
      <c r="AA92" s="7" t="s">
        <v>159</v>
      </c>
      <c r="AB92" s="7" t="s">
        <v>510</v>
      </c>
      <c r="AC92" s="7" t="s">
        <v>511</v>
      </c>
      <c r="AD92" s="7" t="s">
        <v>162</v>
      </c>
      <c r="AE92" s="3"/>
    </row>
    <row r="93" spans="1:31">
      <c r="A93" s="5" t="s">
        <v>512</v>
      </c>
      <c r="B93" s="5" t="s">
        <v>513</v>
      </c>
      <c r="C93" s="5" t="s">
        <v>178</v>
      </c>
      <c r="D93" s="5" t="s">
        <v>149</v>
      </c>
      <c r="E93" s="5" t="s">
        <v>514</v>
      </c>
      <c r="F93" s="5" t="s">
        <v>151</v>
      </c>
      <c r="G93" s="5" t="s">
        <v>152</v>
      </c>
      <c r="H93" s="5" t="s">
        <v>117</v>
      </c>
      <c r="I93" s="5" t="s">
        <v>117</v>
      </c>
      <c r="J93" s="5" t="s">
        <v>117</v>
      </c>
      <c r="K93" s="5" t="s">
        <v>153</v>
      </c>
      <c r="L93" s="5" t="s">
        <v>117</v>
      </c>
      <c r="M93" s="5" t="s">
        <v>117</v>
      </c>
      <c r="N93" s="5" t="s">
        <v>117</v>
      </c>
      <c r="O93" s="5" t="s">
        <v>117</v>
      </c>
      <c r="P93" s="5" t="s">
        <v>117</v>
      </c>
      <c r="Q93" s="5" t="s">
        <v>117</v>
      </c>
      <c r="R93" s="5" t="s">
        <v>117</v>
      </c>
      <c r="S93" s="5" t="s">
        <v>515</v>
      </c>
      <c r="T93" s="5" t="s">
        <v>154</v>
      </c>
      <c r="U93" s="5" t="s">
        <v>117</v>
      </c>
      <c r="V93" s="5" t="s">
        <v>154</v>
      </c>
      <c r="W93" s="5" t="s">
        <v>202</v>
      </c>
      <c r="X93" s="5" t="s">
        <v>203</v>
      </c>
      <c r="Y93" s="5" t="s">
        <v>157</v>
      </c>
      <c r="Z93" s="5" t="s">
        <v>158</v>
      </c>
      <c r="AA93" s="5" t="s">
        <v>159</v>
      </c>
      <c r="AB93" s="5" t="s">
        <v>167</v>
      </c>
      <c r="AC93" s="5" t="s">
        <v>175</v>
      </c>
      <c r="AD93" s="5" t="s">
        <v>169</v>
      </c>
      <c r="AE93" s="3"/>
    </row>
    <row r="94" spans="1:31">
      <c r="A94" s="5" t="s">
        <v>516</v>
      </c>
      <c r="B94" s="5" t="s">
        <v>517</v>
      </c>
      <c r="C94" s="5" t="s">
        <v>178</v>
      </c>
      <c r="D94" s="5" t="s">
        <v>149</v>
      </c>
      <c r="E94" s="5" t="s">
        <v>514</v>
      </c>
      <c r="F94" s="5" t="s">
        <v>151</v>
      </c>
      <c r="G94" s="5" t="s">
        <v>152</v>
      </c>
      <c r="H94" s="5" t="s">
        <v>117</v>
      </c>
      <c r="I94" s="5" t="s">
        <v>117</v>
      </c>
      <c r="J94" s="5" t="s">
        <v>117</v>
      </c>
      <c r="K94" s="5" t="s">
        <v>44</v>
      </c>
      <c r="L94" s="5" t="s">
        <v>117</v>
      </c>
      <c r="M94" s="5" t="s">
        <v>117</v>
      </c>
      <c r="N94" s="5" t="s">
        <v>117</v>
      </c>
      <c r="O94" s="5" t="s">
        <v>117</v>
      </c>
      <c r="P94" s="5" t="s">
        <v>117</v>
      </c>
      <c r="Q94" s="5" t="s">
        <v>117</v>
      </c>
      <c r="R94" s="5" t="s">
        <v>117</v>
      </c>
      <c r="S94" s="5" t="s">
        <v>518</v>
      </c>
      <c r="T94" s="5" t="s">
        <v>154</v>
      </c>
      <c r="U94" s="5" t="s">
        <v>117</v>
      </c>
      <c r="V94" s="5" t="s">
        <v>154</v>
      </c>
      <c r="W94" s="5" t="s">
        <v>202</v>
      </c>
      <c r="X94" s="5" t="s">
        <v>203</v>
      </c>
      <c r="Y94" s="5" t="s">
        <v>157</v>
      </c>
      <c r="Z94" s="5" t="s">
        <v>158</v>
      </c>
      <c r="AA94" s="5" t="s">
        <v>159</v>
      </c>
      <c r="AB94" s="5" t="s">
        <v>182</v>
      </c>
      <c r="AC94" s="5" t="s">
        <v>175</v>
      </c>
      <c r="AD94" s="5" t="s">
        <v>169</v>
      </c>
      <c r="AE94" s="3"/>
    </row>
    <row r="95" hidden="1" spans="1:31">
      <c r="A95" s="5" t="s">
        <v>519</v>
      </c>
      <c r="B95" s="5" t="s">
        <v>520</v>
      </c>
      <c r="C95" s="5" t="s">
        <v>148</v>
      </c>
      <c r="D95" s="5" t="s">
        <v>149</v>
      </c>
      <c r="E95" s="5" t="s">
        <v>521</v>
      </c>
      <c r="F95" s="5" t="s">
        <v>151</v>
      </c>
      <c r="G95" s="5" t="s">
        <v>152</v>
      </c>
      <c r="H95" s="5" t="s">
        <v>117</v>
      </c>
      <c r="I95" s="5" t="s">
        <v>117</v>
      </c>
      <c r="J95" s="5" t="s">
        <v>117</v>
      </c>
      <c r="K95" s="5" t="s">
        <v>153</v>
      </c>
      <c r="L95" s="5" t="s">
        <v>117</v>
      </c>
      <c r="M95" s="5" t="s">
        <v>117</v>
      </c>
      <c r="N95" s="5" t="s">
        <v>117</v>
      </c>
      <c r="O95" s="5" t="s">
        <v>117</v>
      </c>
      <c r="P95" s="5" t="s">
        <v>117</v>
      </c>
      <c r="Q95" s="5" t="s">
        <v>117</v>
      </c>
      <c r="R95" s="5" t="s">
        <v>117</v>
      </c>
      <c r="S95" s="5" t="s">
        <v>117</v>
      </c>
      <c r="T95" s="5" t="s">
        <v>154</v>
      </c>
      <c r="U95" s="5" t="s">
        <v>117</v>
      </c>
      <c r="V95" s="5" t="s">
        <v>154</v>
      </c>
      <c r="W95" s="5" t="s">
        <v>155</v>
      </c>
      <c r="X95" s="5" t="s">
        <v>156</v>
      </c>
      <c r="Y95" s="5" t="s">
        <v>157</v>
      </c>
      <c r="Z95" s="5" t="s">
        <v>158</v>
      </c>
      <c r="AA95" s="5" t="s">
        <v>159</v>
      </c>
      <c r="AB95" s="5" t="s">
        <v>522</v>
      </c>
      <c r="AC95" s="5" t="s">
        <v>523</v>
      </c>
      <c r="AD95" s="5" t="s">
        <v>162</v>
      </c>
      <c r="AE95" s="3"/>
    </row>
    <row r="96" hidden="1" spans="1:31">
      <c r="A96" s="7" t="s">
        <v>524</v>
      </c>
      <c r="B96" s="7" t="s">
        <v>525</v>
      </c>
      <c r="C96" s="7" t="s">
        <v>422</v>
      </c>
      <c r="D96" s="7" t="s">
        <v>422</v>
      </c>
      <c r="E96" s="7" t="s">
        <v>521</v>
      </c>
      <c r="F96" s="7" t="s">
        <v>151</v>
      </c>
      <c r="G96" s="7" t="s">
        <v>152</v>
      </c>
      <c r="H96" s="7" t="s">
        <v>117</v>
      </c>
      <c r="I96" s="7" t="s">
        <v>117</v>
      </c>
      <c r="J96" s="7" t="s">
        <v>424</v>
      </c>
      <c r="K96" s="7" t="s">
        <v>117</v>
      </c>
      <c r="L96" s="7" t="s">
        <v>117</v>
      </c>
      <c r="M96" s="7" t="s">
        <v>117</v>
      </c>
      <c r="N96" s="7" t="s">
        <v>117</v>
      </c>
      <c r="O96" s="7" t="s">
        <v>117</v>
      </c>
      <c r="P96" s="7" t="s">
        <v>117</v>
      </c>
      <c r="Q96" s="7" t="s">
        <v>117</v>
      </c>
      <c r="R96" s="7" t="s">
        <v>117</v>
      </c>
      <c r="S96" s="7" t="s">
        <v>526</v>
      </c>
      <c r="T96" s="7" t="s">
        <v>154</v>
      </c>
      <c r="U96" s="7" t="s">
        <v>117</v>
      </c>
      <c r="V96" s="7" t="s">
        <v>154</v>
      </c>
      <c r="W96" s="7" t="s">
        <v>174</v>
      </c>
      <c r="X96" s="7" t="s">
        <v>156</v>
      </c>
      <c r="Y96" s="7" t="s">
        <v>157</v>
      </c>
      <c r="Z96" s="7" t="s">
        <v>158</v>
      </c>
      <c r="AA96" s="7" t="s">
        <v>159</v>
      </c>
      <c r="AB96" s="7" t="s">
        <v>247</v>
      </c>
      <c r="AC96" s="7" t="s">
        <v>248</v>
      </c>
      <c r="AD96" s="7" t="s">
        <v>169</v>
      </c>
      <c r="AE96" s="3"/>
    </row>
    <row r="97" hidden="1" spans="1:31">
      <c r="A97" s="7" t="s">
        <v>527</v>
      </c>
      <c r="B97" s="7" t="s">
        <v>528</v>
      </c>
      <c r="C97" s="7" t="s">
        <v>178</v>
      </c>
      <c r="D97" s="7" t="s">
        <v>149</v>
      </c>
      <c r="E97" s="7" t="s">
        <v>521</v>
      </c>
      <c r="F97" s="7" t="s">
        <v>151</v>
      </c>
      <c r="G97" s="7" t="s">
        <v>152</v>
      </c>
      <c r="H97" s="7" t="s">
        <v>117</v>
      </c>
      <c r="I97" s="7" t="s">
        <v>117</v>
      </c>
      <c r="J97" s="7" t="s">
        <v>117</v>
      </c>
      <c r="K97" s="7" t="s">
        <v>44</v>
      </c>
      <c r="L97" s="7" t="s">
        <v>117</v>
      </c>
      <c r="M97" s="7" t="s">
        <v>117</v>
      </c>
      <c r="N97" s="7" t="s">
        <v>117</v>
      </c>
      <c r="O97" s="7" t="s">
        <v>117</v>
      </c>
      <c r="P97" s="7" t="s">
        <v>117</v>
      </c>
      <c r="Q97" s="7" t="s">
        <v>117</v>
      </c>
      <c r="R97" s="7" t="s">
        <v>117</v>
      </c>
      <c r="S97" s="7" t="s">
        <v>529</v>
      </c>
      <c r="T97" s="7" t="s">
        <v>154</v>
      </c>
      <c r="U97" s="7" t="s">
        <v>117</v>
      </c>
      <c r="V97" s="7" t="s">
        <v>154</v>
      </c>
      <c r="W97" s="7" t="s">
        <v>174</v>
      </c>
      <c r="X97" s="7" t="s">
        <v>156</v>
      </c>
      <c r="Y97" s="7" t="s">
        <v>157</v>
      </c>
      <c r="Z97" s="7" t="s">
        <v>158</v>
      </c>
      <c r="AA97" s="7" t="s">
        <v>159</v>
      </c>
      <c r="AB97" s="7" t="s">
        <v>261</v>
      </c>
      <c r="AC97" s="7" t="s">
        <v>183</v>
      </c>
      <c r="AD97" s="7" t="s">
        <v>169</v>
      </c>
      <c r="AE97" s="3"/>
    </row>
    <row r="98" spans="1:31">
      <c r="A98" s="5" t="s">
        <v>530</v>
      </c>
      <c r="B98" s="5" t="s">
        <v>531</v>
      </c>
      <c r="C98" s="5" t="s">
        <v>178</v>
      </c>
      <c r="D98" s="5" t="s">
        <v>149</v>
      </c>
      <c r="E98" s="5" t="s">
        <v>521</v>
      </c>
      <c r="F98" s="5" t="s">
        <v>151</v>
      </c>
      <c r="G98" s="5" t="s">
        <v>152</v>
      </c>
      <c r="H98" s="5" t="s">
        <v>117</v>
      </c>
      <c r="I98" s="5" t="s">
        <v>117</v>
      </c>
      <c r="J98" s="5" t="s">
        <v>117</v>
      </c>
      <c r="K98" s="5" t="s">
        <v>153</v>
      </c>
      <c r="L98" s="5" t="s">
        <v>117</v>
      </c>
      <c r="M98" s="5" t="s">
        <v>117</v>
      </c>
      <c r="N98" s="5" t="s">
        <v>117</v>
      </c>
      <c r="O98" s="5" t="s">
        <v>117</v>
      </c>
      <c r="P98" s="5" t="s">
        <v>117</v>
      </c>
      <c r="Q98" s="5" t="s">
        <v>117</v>
      </c>
      <c r="R98" s="5" t="s">
        <v>117</v>
      </c>
      <c r="S98" s="5" t="s">
        <v>532</v>
      </c>
      <c r="T98" s="5" t="s">
        <v>154</v>
      </c>
      <c r="U98" s="5" t="s">
        <v>117</v>
      </c>
      <c r="V98" s="5" t="s">
        <v>154</v>
      </c>
      <c r="W98" s="5" t="s">
        <v>202</v>
      </c>
      <c r="X98" s="5" t="s">
        <v>203</v>
      </c>
      <c r="Y98" s="5" t="s">
        <v>157</v>
      </c>
      <c r="Z98" s="5" t="s">
        <v>158</v>
      </c>
      <c r="AA98" s="5" t="s">
        <v>159</v>
      </c>
      <c r="AB98" s="5" t="s">
        <v>167</v>
      </c>
      <c r="AC98" s="5" t="s">
        <v>168</v>
      </c>
      <c r="AD98" s="5" t="s">
        <v>169</v>
      </c>
      <c r="AE98" s="3"/>
    </row>
    <row r="99" hidden="1" spans="1:31">
      <c r="A99" s="5" t="s">
        <v>533</v>
      </c>
      <c r="B99" s="5" t="s">
        <v>534</v>
      </c>
      <c r="C99" s="5" t="s">
        <v>178</v>
      </c>
      <c r="D99" s="5" t="s">
        <v>149</v>
      </c>
      <c r="E99" s="5" t="s">
        <v>535</v>
      </c>
      <c r="F99" s="5" t="s">
        <v>151</v>
      </c>
      <c r="G99" s="5" t="s">
        <v>152</v>
      </c>
      <c r="H99" s="5" t="s">
        <v>117</v>
      </c>
      <c r="I99" s="5" t="s">
        <v>117</v>
      </c>
      <c r="J99" s="5" t="s">
        <v>117</v>
      </c>
      <c r="K99" s="5" t="s">
        <v>180</v>
      </c>
      <c r="L99" s="5" t="s">
        <v>117</v>
      </c>
      <c r="M99" s="5" t="s">
        <v>117</v>
      </c>
      <c r="N99" s="5" t="s">
        <v>117</v>
      </c>
      <c r="O99" s="5" t="s">
        <v>117</v>
      </c>
      <c r="P99" s="5" t="s">
        <v>117</v>
      </c>
      <c r="Q99" s="5" t="s">
        <v>117</v>
      </c>
      <c r="R99" s="5" t="s">
        <v>117</v>
      </c>
      <c r="S99" s="5" t="s">
        <v>536</v>
      </c>
      <c r="T99" s="5" t="s">
        <v>154</v>
      </c>
      <c r="U99" s="5" t="s">
        <v>117</v>
      </c>
      <c r="V99" s="5" t="s">
        <v>154</v>
      </c>
      <c r="W99" s="5" t="s">
        <v>174</v>
      </c>
      <c r="X99" s="5" t="s">
        <v>156</v>
      </c>
      <c r="Y99" s="5" t="s">
        <v>157</v>
      </c>
      <c r="Z99" s="5" t="s">
        <v>158</v>
      </c>
      <c r="AA99" s="5" t="s">
        <v>159</v>
      </c>
      <c r="AB99" s="5" t="s">
        <v>261</v>
      </c>
      <c r="AC99" s="5" t="s">
        <v>183</v>
      </c>
      <c r="AD99" s="5" t="s">
        <v>169</v>
      </c>
      <c r="AE99" s="3"/>
    </row>
    <row r="100" hidden="1" spans="1:31">
      <c r="A100" s="5" t="s">
        <v>537</v>
      </c>
      <c r="B100" s="5" t="s">
        <v>538</v>
      </c>
      <c r="C100" s="5" t="s">
        <v>178</v>
      </c>
      <c r="D100" s="5" t="s">
        <v>149</v>
      </c>
      <c r="E100" s="5" t="s">
        <v>539</v>
      </c>
      <c r="F100" s="5" t="s">
        <v>151</v>
      </c>
      <c r="G100" s="5" t="s">
        <v>152</v>
      </c>
      <c r="H100" s="5" t="s">
        <v>117</v>
      </c>
      <c r="I100" s="5" t="s">
        <v>117</v>
      </c>
      <c r="J100" s="5" t="s">
        <v>117</v>
      </c>
      <c r="K100" s="5" t="s">
        <v>44</v>
      </c>
      <c r="L100" s="5" t="s">
        <v>117</v>
      </c>
      <c r="M100" s="5" t="s">
        <v>117</v>
      </c>
      <c r="N100" s="5" t="s">
        <v>117</v>
      </c>
      <c r="O100" s="5" t="s">
        <v>117</v>
      </c>
      <c r="P100" s="5" t="s">
        <v>117</v>
      </c>
      <c r="Q100" s="5" t="s">
        <v>117</v>
      </c>
      <c r="R100" s="5" t="s">
        <v>117</v>
      </c>
      <c r="S100" s="5" t="s">
        <v>540</v>
      </c>
      <c r="T100" s="5" t="s">
        <v>154</v>
      </c>
      <c r="U100" s="5" t="s">
        <v>117</v>
      </c>
      <c r="V100" s="5" t="s">
        <v>154</v>
      </c>
      <c r="W100" s="5" t="s">
        <v>174</v>
      </c>
      <c r="X100" s="5" t="s">
        <v>156</v>
      </c>
      <c r="Y100" s="5" t="s">
        <v>157</v>
      </c>
      <c r="Z100" s="5" t="s">
        <v>158</v>
      </c>
      <c r="AA100" s="5" t="s">
        <v>159</v>
      </c>
      <c r="AB100" s="5" t="s">
        <v>204</v>
      </c>
      <c r="AC100" s="5" t="s">
        <v>198</v>
      </c>
      <c r="AD100" s="5" t="s">
        <v>169</v>
      </c>
      <c r="AE100" s="3"/>
    </row>
    <row r="101" hidden="1" spans="1:31">
      <c r="A101" s="5" t="s">
        <v>541</v>
      </c>
      <c r="B101" s="5" t="s">
        <v>542</v>
      </c>
      <c r="C101" s="5" t="s">
        <v>178</v>
      </c>
      <c r="D101" s="5" t="s">
        <v>149</v>
      </c>
      <c r="E101" s="5" t="s">
        <v>539</v>
      </c>
      <c r="F101" s="5" t="s">
        <v>151</v>
      </c>
      <c r="G101" s="5" t="s">
        <v>152</v>
      </c>
      <c r="H101" s="5" t="s">
        <v>117</v>
      </c>
      <c r="I101" s="5" t="s">
        <v>117</v>
      </c>
      <c r="J101" s="5" t="s">
        <v>117</v>
      </c>
      <c r="K101" s="5" t="s">
        <v>180</v>
      </c>
      <c r="L101" s="5" t="s">
        <v>117</v>
      </c>
      <c r="M101" s="5" t="s">
        <v>117</v>
      </c>
      <c r="N101" s="5" t="s">
        <v>117</v>
      </c>
      <c r="O101" s="5" t="s">
        <v>117</v>
      </c>
      <c r="P101" s="5" t="s">
        <v>117</v>
      </c>
      <c r="Q101" s="5" t="s">
        <v>117</v>
      </c>
      <c r="R101" s="5" t="s">
        <v>117</v>
      </c>
      <c r="S101" s="5" t="s">
        <v>543</v>
      </c>
      <c r="T101" s="5" t="s">
        <v>154</v>
      </c>
      <c r="U101" s="5" t="s">
        <v>117</v>
      </c>
      <c r="V101" s="5" t="s">
        <v>154</v>
      </c>
      <c r="W101" s="5" t="s">
        <v>174</v>
      </c>
      <c r="X101" s="5" t="s">
        <v>156</v>
      </c>
      <c r="Y101" s="5" t="s">
        <v>157</v>
      </c>
      <c r="Z101" s="5" t="s">
        <v>158</v>
      </c>
      <c r="AA101" s="5" t="s">
        <v>159</v>
      </c>
      <c r="AB101" s="5" t="s">
        <v>197</v>
      </c>
      <c r="AC101" s="5" t="s">
        <v>208</v>
      </c>
      <c r="AD101" s="5" t="s">
        <v>169</v>
      </c>
      <c r="AE101" s="3"/>
    </row>
    <row r="102" hidden="1" spans="1:31">
      <c r="A102" s="7" t="s">
        <v>544</v>
      </c>
      <c r="B102" s="7" t="s">
        <v>545</v>
      </c>
      <c r="C102" s="7" t="s">
        <v>178</v>
      </c>
      <c r="D102" s="7" t="s">
        <v>149</v>
      </c>
      <c r="E102" s="7" t="s">
        <v>539</v>
      </c>
      <c r="F102" s="7" t="s">
        <v>151</v>
      </c>
      <c r="G102" s="7" t="s">
        <v>152</v>
      </c>
      <c r="H102" s="7" t="s">
        <v>117</v>
      </c>
      <c r="I102" s="7" t="s">
        <v>117</v>
      </c>
      <c r="J102" s="7" t="s">
        <v>117</v>
      </c>
      <c r="K102" s="7" t="s">
        <v>153</v>
      </c>
      <c r="L102" s="7" t="s">
        <v>117</v>
      </c>
      <c r="M102" s="7" t="s">
        <v>117</v>
      </c>
      <c r="N102" s="7" t="s">
        <v>117</v>
      </c>
      <c r="O102" s="7" t="s">
        <v>117</v>
      </c>
      <c r="P102" s="7" t="s">
        <v>117</v>
      </c>
      <c r="Q102" s="7" t="s">
        <v>117</v>
      </c>
      <c r="R102" s="7" t="s">
        <v>117</v>
      </c>
      <c r="S102" s="7" t="s">
        <v>546</v>
      </c>
      <c r="T102" s="7" t="s">
        <v>154</v>
      </c>
      <c r="U102" s="7" t="s">
        <v>117</v>
      </c>
      <c r="V102" s="7" t="s">
        <v>154</v>
      </c>
      <c r="W102" s="7" t="s">
        <v>174</v>
      </c>
      <c r="X102" s="7" t="s">
        <v>156</v>
      </c>
      <c r="Y102" s="7" t="s">
        <v>157</v>
      </c>
      <c r="Z102" s="7" t="s">
        <v>158</v>
      </c>
      <c r="AA102" s="7" t="s">
        <v>159</v>
      </c>
      <c r="AB102" s="7" t="s">
        <v>216</v>
      </c>
      <c r="AC102" s="7" t="s">
        <v>282</v>
      </c>
      <c r="AD102" s="7" t="s">
        <v>169</v>
      </c>
      <c r="AE102" s="3"/>
    </row>
    <row r="103" hidden="1" spans="1:31">
      <c r="A103" s="7" t="s">
        <v>547</v>
      </c>
      <c r="B103" s="7" t="s">
        <v>548</v>
      </c>
      <c r="C103" s="7" t="s">
        <v>178</v>
      </c>
      <c r="D103" s="7" t="s">
        <v>149</v>
      </c>
      <c r="E103" s="7" t="s">
        <v>549</v>
      </c>
      <c r="F103" s="7" t="s">
        <v>151</v>
      </c>
      <c r="G103" s="7" t="s">
        <v>152</v>
      </c>
      <c r="H103" s="7" t="s">
        <v>117</v>
      </c>
      <c r="I103" s="7" t="s">
        <v>117</v>
      </c>
      <c r="J103" s="7" t="s">
        <v>117</v>
      </c>
      <c r="K103" s="7" t="s">
        <v>153</v>
      </c>
      <c r="L103" s="7" t="s">
        <v>117</v>
      </c>
      <c r="M103" s="7" t="s">
        <v>117</v>
      </c>
      <c r="N103" s="7" t="s">
        <v>117</v>
      </c>
      <c r="O103" s="7" t="s">
        <v>117</v>
      </c>
      <c r="P103" s="7" t="s">
        <v>117</v>
      </c>
      <c r="Q103" s="7" t="s">
        <v>117</v>
      </c>
      <c r="R103" s="7" t="s">
        <v>117</v>
      </c>
      <c r="S103" s="7" t="s">
        <v>550</v>
      </c>
      <c r="T103" s="7" t="s">
        <v>154</v>
      </c>
      <c r="U103" s="7" t="s">
        <v>117</v>
      </c>
      <c r="V103" s="7" t="s">
        <v>154</v>
      </c>
      <c r="W103" s="7" t="s">
        <v>174</v>
      </c>
      <c r="X103" s="7" t="s">
        <v>156</v>
      </c>
      <c r="Y103" s="7" t="s">
        <v>157</v>
      </c>
      <c r="Z103" s="7" t="s">
        <v>158</v>
      </c>
      <c r="AA103" s="7" t="s">
        <v>159</v>
      </c>
      <c r="AB103" s="7" t="s">
        <v>551</v>
      </c>
      <c r="AC103" s="7" t="s">
        <v>552</v>
      </c>
      <c r="AD103" s="7" t="s">
        <v>553</v>
      </c>
      <c r="AE103" s="3"/>
    </row>
    <row r="104" hidden="1" spans="1:31">
      <c r="A104" s="5" t="s">
        <v>554</v>
      </c>
      <c r="B104" s="5" t="s">
        <v>555</v>
      </c>
      <c r="C104" s="5" t="s">
        <v>178</v>
      </c>
      <c r="D104" s="5" t="s">
        <v>149</v>
      </c>
      <c r="E104" s="5" t="s">
        <v>549</v>
      </c>
      <c r="F104" s="5" t="s">
        <v>151</v>
      </c>
      <c r="G104" s="5" t="s">
        <v>152</v>
      </c>
      <c r="H104" s="5" t="s">
        <v>117</v>
      </c>
      <c r="I104" s="5" t="s">
        <v>117</v>
      </c>
      <c r="J104" s="5" t="s">
        <v>117</v>
      </c>
      <c r="K104" s="5" t="s">
        <v>549</v>
      </c>
      <c r="L104" s="5" t="s">
        <v>117</v>
      </c>
      <c r="M104" s="5" t="s">
        <v>117</v>
      </c>
      <c r="N104" s="5" t="s">
        <v>117</v>
      </c>
      <c r="O104" s="5" t="s">
        <v>117</v>
      </c>
      <c r="P104" s="5" t="s">
        <v>117</v>
      </c>
      <c r="Q104" s="5" t="s">
        <v>117</v>
      </c>
      <c r="R104" s="5" t="s">
        <v>117</v>
      </c>
      <c r="S104" s="5" t="s">
        <v>550</v>
      </c>
      <c r="T104" s="5" t="s">
        <v>154</v>
      </c>
      <c r="U104" s="5" t="s">
        <v>117</v>
      </c>
      <c r="V104" s="5" t="s">
        <v>154</v>
      </c>
      <c r="W104" s="5" t="s">
        <v>174</v>
      </c>
      <c r="X104" s="5" t="s">
        <v>156</v>
      </c>
      <c r="Y104" s="5" t="s">
        <v>157</v>
      </c>
      <c r="Z104" s="5" t="s">
        <v>158</v>
      </c>
      <c r="AA104" s="5" t="s">
        <v>159</v>
      </c>
      <c r="AB104" s="5" t="s">
        <v>556</v>
      </c>
      <c r="AC104" s="5" t="s">
        <v>557</v>
      </c>
      <c r="AD104" s="5" t="s">
        <v>553</v>
      </c>
      <c r="AE104" s="3"/>
    </row>
    <row r="105" hidden="1" spans="1:31">
      <c r="A105" s="7" t="s">
        <v>558</v>
      </c>
      <c r="B105" s="7" t="s">
        <v>559</v>
      </c>
      <c r="C105" s="7" t="s">
        <v>178</v>
      </c>
      <c r="D105" s="7" t="s">
        <v>149</v>
      </c>
      <c r="E105" s="7" t="s">
        <v>549</v>
      </c>
      <c r="F105" s="7" t="s">
        <v>151</v>
      </c>
      <c r="G105" s="7" t="s">
        <v>152</v>
      </c>
      <c r="H105" s="7" t="s">
        <v>117</v>
      </c>
      <c r="I105" s="7" t="s">
        <v>117</v>
      </c>
      <c r="J105" s="7" t="s">
        <v>117</v>
      </c>
      <c r="K105" s="7" t="s">
        <v>44</v>
      </c>
      <c r="L105" s="7" t="s">
        <v>117</v>
      </c>
      <c r="M105" s="7" t="s">
        <v>117</v>
      </c>
      <c r="N105" s="7" t="s">
        <v>117</v>
      </c>
      <c r="O105" s="7" t="s">
        <v>117</v>
      </c>
      <c r="P105" s="7" t="s">
        <v>117</v>
      </c>
      <c r="Q105" s="7" t="s">
        <v>117</v>
      </c>
      <c r="R105" s="7" t="s">
        <v>117</v>
      </c>
      <c r="S105" s="7" t="s">
        <v>560</v>
      </c>
      <c r="T105" s="7" t="s">
        <v>154</v>
      </c>
      <c r="U105" s="7" t="s">
        <v>117</v>
      </c>
      <c r="V105" s="7" t="s">
        <v>154</v>
      </c>
      <c r="W105" s="7" t="s">
        <v>174</v>
      </c>
      <c r="X105" s="7" t="s">
        <v>156</v>
      </c>
      <c r="Y105" s="7" t="s">
        <v>157</v>
      </c>
      <c r="Z105" s="7" t="s">
        <v>158</v>
      </c>
      <c r="AA105" s="7" t="s">
        <v>159</v>
      </c>
      <c r="AB105" s="7" t="s">
        <v>204</v>
      </c>
      <c r="AC105" s="7" t="s">
        <v>198</v>
      </c>
      <c r="AD105" s="7" t="s">
        <v>169</v>
      </c>
      <c r="AE105" s="3"/>
    </row>
    <row r="106" hidden="1" spans="1:31">
      <c r="A106" s="7" t="s">
        <v>561</v>
      </c>
      <c r="B106" s="7" t="s">
        <v>562</v>
      </c>
      <c r="C106" s="7" t="s">
        <v>178</v>
      </c>
      <c r="D106" s="7" t="s">
        <v>149</v>
      </c>
      <c r="E106" s="7" t="s">
        <v>549</v>
      </c>
      <c r="F106" s="7" t="s">
        <v>151</v>
      </c>
      <c r="G106" s="7" t="s">
        <v>152</v>
      </c>
      <c r="H106" s="7" t="s">
        <v>117</v>
      </c>
      <c r="I106" s="7" t="s">
        <v>117</v>
      </c>
      <c r="J106" s="7" t="s">
        <v>117</v>
      </c>
      <c r="K106" s="7" t="s">
        <v>180</v>
      </c>
      <c r="L106" s="7" t="s">
        <v>117</v>
      </c>
      <c r="M106" s="7" t="s">
        <v>117</v>
      </c>
      <c r="N106" s="7" t="s">
        <v>117</v>
      </c>
      <c r="O106" s="7" t="s">
        <v>117</v>
      </c>
      <c r="P106" s="7" t="s">
        <v>117</v>
      </c>
      <c r="Q106" s="7" t="s">
        <v>117</v>
      </c>
      <c r="R106" s="7" t="s">
        <v>117</v>
      </c>
      <c r="S106" s="7" t="s">
        <v>563</v>
      </c>
      <c r="T106" s="7" t="s">
        <v>154</v>
      </c>
      <c r="U106" s="7" t="s">
        <v>117</v>
      </c>
      <c r="V106" s="7" t="s">
        <v>154</v>
      </c>
      <c r="W106" s="7" t="s">
        <v>174</v>
      </c>
      <c r="X106" s="7" t="s">
        <v>156</v>
      </c>
      <c r="Y106" s="7" t="s">
        <v>157</v>
      </c>
      <c r="Z106" s="7" t="s">
        <v>158</v>
      </c>
      <c r="AA106" s="7" t="s">
        <v>159</v>
      </c>
      <c r="AB106" s="7" t="s">
        <v>197</v>
      </c>
      <c r="AC106" s="7" t="s">
        <v>208</v>
      </c>
      <c r="AD106" s="7" t="s">
        <v>169</v>
      </c>
      <c r="AE106" s="3"/>
    </row>
    <row r="107" hidden="1" spans="1:31">
      <c r="A107" s="5" t="s">
        <v>564</v>
      </c>
      <c r="B107" s="5" t="s">
        <v>565</v>
      </c>
      <c r="C107" s="5" t="s">
        <v>178</v>
      </c>
      <c r="D107" s="5" t="s">
        <v>149</v>
      </c>
      <c r="E107" s="5" t="s">
        <v>549</v>
      </c>
      <c r="F107" s="5" t="s">
        <v>151</v>
      </c>
      <c r="G107" s="5" t="s">
        <v>152</v>
      </c>
      <c r="H107" s="5" t="s">
        <v>117</v>
      </c>
      <c r="I107" s="5" t="s">
        <v>117</v>
      </c>
      <c r="J107" s="5" t="s">
        <v>117</v>
      </c>
      <c r="K107" s="5" t="s">
        <v>153</v>
      </c>
      <c r="L107" s="5" t="s">
        <v>117</v>
      </c>
      <c r="M107" s="5" t="s">
        <v>117</v>
      </c>
      <c r="N107" s="5" t="s">
        <v>117</v>
      </c>
      <c r="O107" s="5" t="s">
        <v>117</v>
      </c>
      <c r="P107" s="5" t="s">
        <v>117</v>
      </c>
      <c r="Q107" s="5" t="s">
        <v>117</v>
      </c>
      <c r="R107" s="5" t="s">
        <v>117</v>
      </c>
      <c r="S107" s="5" t="s">
        <v>550</v>
      </c>
      <c r="T107" s="5" t="s">
        <v>154</v>
      </c>
      <c r="U107" s="5" t="s">
        <v>117</v>
      </c>
      <c r="V107" s="5" t="s">
        <v>154</v>
      </c>
      <c r="W107" s="5" t="s">
        <v>174</v>
      </c>
      <c r="X107" s="5" t="s">
        <v>156</v>
      </c>
      <c r="Y107" s="5" t="s">
        <v>157</v>
      </c>
      <c r="Z107" s="5" t="s">
        <v>158</v>
      </c>
      <c r="AA107" s="5" t="s">
        <v>159</v>
      </c>
      <c r="AB107" s="5" t="s">
        <v>216</v>
      </c>
      <c r="AC107" s="5" t="s">
        <v>282</v>
      </c>
      <c r="AD107" s="5" t="s">
        <v>169</v>
      </c>
      <c r="AE107" s="3"/>
    </row>
    <row r="108" hidden="1" spans="1:31">
      <c r="A108" s="5" t="s">
        <v>566</v>
      </c>
      <c r="B108" s="5" t="s">
        <v>567</v>
      </c>
      <c r="C108" s="5" t="s">
        <v>178</v>
      </c>
      <c r="D108" s="5" t="s">
        <v>149</v>
      </c>
      <c r="E108" s="5" t="s">
        <v>568</v>
      </c>
      <c r="F108" s="5" t="s">
        <v>151</v>
      </c>
      <c r="G108" s="5" t="s">
        <v>152</v>
      </c>
      <c r="H108" s="5" t="s">
        <v>117</v>
      </c>
      <c r="I108" s="5" t="s">
        <v>117</v>
      </c>
      <c r="J108" s="5" t="s">
        <v>117</v>
      </c>
      <c r="K108" s="5" t="s">
        <v>44</v>
      </c>
      <c r="L108" s="5" t="s">
        <v>117</v>
      </c>
      <c r="M108" s="5" t="s">
        <v>117</v>
      </c>
      <c r="N108" s="5" t="s">
        <v>117</v>
      </c>
      <c r="O108" s="5" t="s">
        <v>117</v>
      </c>
      <c r="P108" s="5" t="s">
        <v>117</v>
      </c>
      <c r="Q108" s="5" t="s">
        <v>117</v>
      </c>
      <c r="R108" s="5" t="s">
        <v>117</v>
      </c>
      <c r="S108" s="5" t="s">
        <v>569</v>
      </c>
      <c r="T108" s="5" t="s">
        <v>154</v>
      </c>
      <c r="U108" s="5" t="s">
        <v>117</v>
      </c>
      <c r="V108" s="5" t="s">
        <v>154</v>
      </c>
      <c r="W108" s="5" t="s">
        <v>174</v>
      </c>
      <c r="X108" s="5" t="s">
        <v>156</v>
      </c>
      <c r="Y108" s="5" t="s">
        <v>157</v>
      </c>
      <c r="Z108" s="5" t="s">
        <v>158</v>
      </c>
      <c r="AA108" s="5" t="s">
        <v>159</v>
      </c>
      <c r="AB108" s="5" t="s">
        <v>204</v>
      </c>
      <c r="AC108" s="5" t="s">
        <v>198</v>
      </c>
      <c r="AD108" s="5" t="s">
        <v>169</v>
      </c>
      <c r="AE108" s="3"/>
    </row>
    <row r="109" hidden="1" spans="1:31">
      <c r="A109" s="5" t="s">
        <v>570</v>
      </c>
      <c r="B109" s="5" t="s">
        <v>571</v>
      </c>
      <c r="C109" s="5" t="s">
        <v>178</v>
      </c>
      <c r="D109" s="5" t="s">
        <v>149</v>
      </c>
      <c r="E109" s="5" t="s">
        <v>568</v>
      </c>
      <c r="F109" s="5" t="s">
        <v>151</v>
      </c>
      <c r="G109" s="5" t="s">
        <v>152</v>
      </c>
      <c r="H109" s="5" t="s">
        <v>117</v>
      </c>
      <c r="I109" s="5" t="s">
        <v>117</v>
      </c>
      <c r="J109" s="5" t="s">
        <v>117</v>
      </c>
      <c r="K109" s="5" t="s">
        <v>180</v>
      </c>
      <c r="L109" s="5" t="s">
        <v>117</v>
      </c>
      <c r="M109" s="5" t="s">
        <v>117</v>
      </c>
      <c r="N109" s="5" t="s">
        <v>117</v>
      </c>
      <c r="O109" s="5" t="s">
        <v>117</v>
      </c>
      <c r="P109" s="5" t="s">
        <v>117</v>
      </c>
      <c r="Q109" s="5" t="s">
        <v>117</v>
      </c>
      <c r="R109" s="5" t="s">
        <v>117</v>
      </c>
      <c r="S109" s="5" t="s">
        <v>572</v>
      </c>
      <c r="T109" s="5" t="s">
        <v>154</v>
      </c>
      <c r="U109" s="5" t="s">
        <v>117</v>
      </c>
      <c r="V109" s="5" t="s">
        <v>154</v>
      </c>
      <c r="W109" s="5" t="s">
        <v>174</v>
      </c>
      <c r="X109" s="5" t="s">
        <v>156</v>
      </c>
      <c r="Y109" s="5" t="s">
        <v>157</v>
      </c>
      <c r="Z109" s="5" t="s">
        <v>158</v>
      </c>
      <c r="AA109" s="5" t="s">
        <v>159</v>
      </c>
      <c r="AB109" s="5" t="s">
        <v>197</v>
      </c>
      <c r="AC109" s="5" t="s">
        <v>208</v>
      </c>
      <c r="AD109" s="5" t="s">
        <v>169</v>
      </c>
      <c r="AE109" s="3"/>
    </row>
    <row r="110" hidden="1" spans="1:31">
      <c r="A110" s="7" t="s">
        <v>573</v>
      </c>
      <c r="B110" s="7" t="s">
        <v>574</v>
      </c>
      <c r="C110" s="7" t="s">
        <v>178</v>
      </c>
      <c r="D110" s="7" t="s">
        <v>149</v>
      </c>
      <c r="E110" s="7" t="s">
        <v>568</v>
      </c>
      <c r="F110" s="7" t="s">
        <v>151</v>
      </c>
      <c r="G110" s="7" t="s">
        <v>152</v>
      </c>
      <c r="H110" s="7" t="s">
        <v>117</v>
      </c>
      <c r="I110" s="7" t="s">
        <v>117</v>
      </c>
      <c r="J110" s="7" t="s">
        <v>117</v>
      </c>
      <c r="K110" s="7" t="s">
        <v>153</v>
      </c>
      <c r="L110" s="7" t="s">
        <v>117</v>
      </c>
      <c r="M110" s="7" t="s">
        <v>117</v>
      </c>
      <c r="N110" s="7" t="s">
        <v>117</v>
      </c>
      <c r="O110" s="7" t="s">
        <v>117</v>
      </c>
      <c r="P110" s="7" t="s">
        <v>117</v>
      </c>
      <c r="Q110" s="7" t="s">
        <v>117</v>
      </c>
      <c r="R110" s="7" t="s">
        <v>117</v>
      </c>
      <c r="S110" s="7" t="s">
        <v>575</v>
      </c>
      <c r="T110" s="7" t="s">
        <v>154</v>
      </c>
      <c r="U110" s="7" t="s">
        <v>117</v>
      </c>
      <c r="V110" s="7" t="s">
        <v>154</v>
      </c>
      <c r="W110" s="7" t="s">
        <v>174</v>
      </c>
      <c r="X110" s="7" t="s">
        <v>156</v>
      </c>
      <c r="Y110" s="7" t="s">
        <v>157</v>
      </c>
      <c r="Z110" s="7" t="s">
        <v>158</v>
      </c>
      <c r="AA110" s="7" t="s">
        <v>159</v>
      </c>
      <c r="AB110" s="7" t="s">
        <v>216</v>
      </c>
      <c r="AC110" s="7" t="s">
        <v>282</v>
      </c>
      <c r="AD110" s="7" t="s">
        <v>169</v>
      </c>
      <c r="AE110" s="3"/>
    </row>
    <row r="111" hidden="1" spans="1:31">
      <c r="A111" s="5" t="s">
        <v>576</v>
      </c>
      <c r="B111" s="5" t="s">
        <v>577</v>
      </c>
      <c r="C111" s="5" t="s">
        <v>422</v>
      </c>
      <c r="D111" s="5" t="s">
        <v>422</v>
      </c>
      <c r="E111" s="5" t="s">
        <v>578</v>
      </c>
      <c r="F111" s="5" t="s">
        <v>151</v>
      </c>
      <c r="G111" s="5" t="s">
        <v>152</v>
      </c>
      <c r="H111" s="5" t="s">
        <v>117</v>
      </c>
      <c r="I111" s="5" t="s">
        <v>117</v>
      </c>
      <c r="J111" s="5" t="s">
        <v>424</v>
      </c>
      <c r="K111" s="5" t="s">
        <v>117</v>
      </c>
      <c r="L111" s="5" t="s">
        <v>117</v>
      </c>
      <c r="M111" s="5" t="s">
        <v>117</v>
      </c>
      <c r="N111" s="5" t="s">
        <v>117</v>
      </c>
      <c r="O111" s="5" t="s">
        <v>117</v>
      </c>
      <c r="P111" s="5" t="s">
        <v>117</v>
      </c>
      <c r="Q111" s="5" t="s">
        <v>117</v>
      </c>
      <c r="R111" s="5" t="s">
        <v>117</v>
      </c>
      <c r="S111" s="5" t="s">
        <v>579</v>
      </c>
      <c r="T111" s="5" t="s">
        <v>154</v>
      </c>
      <c r="U111" s="5" t="s">
        <v>117</v>
      </c>
      <c r="V111" s="5" t="s">
        <v>154</v>
      </c>
      <c r="W111" s="5" t="s">
        <v>174</v>
      </c>
      <c r="X111" s="5" t="s">
        <v>156</v>
      </c>
      <c r="Y111" s="5" t="s">
        <v>157</v>
      </c>
      <c r="Z111" s="5" t="s">
        <v>158</v>
      </c>
      <c r="AA111" s="5" t="s">
        <v>159</v>
      </c>
      <c r="AB111" s="5" t="s">
        <v>247</v>
      </c>
      <c r="AC111" s="5" t="s">
        <v>248</v>
      </c>
      <c r="AD111" s="5" t="s">
        <v>169</v>
      </c>
      <c r="AE111" s="3"/>
    </row>
    <row r="112" hidden="1" spans="1:31">
      <c r="A112" s="7" t="s">
        <v>580</v>
      </c>
      <c r="B112" s="7" t="s">
        <v>581</v>
      </c>
      <c r="C112" s="7" t="s">
        <v>178</v>
      </c>
      <c r="D112" s="7" t="s">
        <v>149</v>
      </c>
      <c r="E112" s="7" t="s">
        <v>582</v>
      </c>
      <c r="F112" s="7" t="s">
        <v>151</v>
      </c>
      <c r="G112" s="7" t="s">
        <v>152</v>
      </c>
      <c r="H112" s="7" t="s">
        <v>117</v>
      </c>
      <c r="I112" s="7" t="s">
        <v>117</v>
      </c>
      <c r="J112" s="7" t="s">
        <v>117</v>
      </c>
      <c r="K112" s="7" t="s">
        <v>44</v>
      </c>
      <c r="L112" s="7" t="s">
        <v>117</v>
      </c>
      <c r="M112" s="7" t="s">
        <v>117</v>
      </c>
      <c r="N112" s="7" t="s">
        <v>117</v>
      </c>
      <c r="O112" s="7" t="s">
        <v>117</v>
      </c>
      <c r="P112" s="7" t="s">
        <v>117</v>
      </c>
      <c r="Q112" s="7" t="s">
        <v>117</v>
      </c>
      <c r="R112" s="7" t="s">
        <v>117</v>
      </c>
      <c r="S112" s="7" t="s">
        <v>583</v>
      </c>
      <c r="T112" s="7" t="s">
        <v>154</v>
      </c>
      <c r="U112" s="7" t="s">
        <v>117</v>
      </c>
      <c r="V112" s="7" t="s">
        <v>154</v>
      </c>
      <c r="W112" s="7" t="s">
        <v>174</v>
      </c>
      <c r="X112" s="7" t="s">
        <v>156</v>
      </c>
      <c r="Y112" s="7" t="s">
        <v>157</v>
      </c>
      <c r="Z112" s="7" t="s">
        <v>158</v>
      </c>
      <c r="AA112" s="7" t="s">
        <v>159</v>
      </c>
      <c r="AB112" s="7" t="s">
        <v>204</v>
      </c>
      <c r="AC112" s="7" t="s">
        <v>198</v>
      </c>
      <c r="AD112" s="7" t="s">
        <v>169</v>
      </c>
      <c r="AE112" s="3"/>
    </row>
    <row r="113" hidden="1" spans="1:31">
      <c r="A113" s="7" t="s">
        <v>584</v>
      </c>
      <c r="B113" s="7" t="s">
        <v>585</v>
      </c>
      <c r="C113" s="7" t="s">
        <v>178</v>
      </c>
      <c r="D113" s="7" t="s">
        <v>149</v>
      </c>
      <c r="E113" s="7" t="s">
        <v>582</v>
      </c>
      <c r="F113" s="7" t="s">
        <v>151</v>
      </c>
      <c r="G113" s="7" t="s">
        <v>152</v>
      </c>
      <c r="H113" s="7" t="s">
        <v>117</v>
      </c>
      <c r="I113" s="7" t="s">
        <v>117</v>
      </c>
      <c r="J113" s="7" t="s">
        <v>117</v>
      </c>
      <c r="K113" s="7" t="s">
        <v>153</v>
      </c>
      <c r="L113" s="7" t="s">
        <v>117</v>
      </c>
      <c r="M113" s="7" t="s">
        <v>117</v>
      </c>
      <c r="N113" s="7" t="s">
        <v>117</v>
      </c>
      <c r="O113" s="7" t="s">
        <v>117</v>
      </c>
      <c r="P113" s="7" t="s">
        <v>117</v>
      </c>
      <c r="Q113" s="7" t="s">
        <v>117</v>
      </c>
      <c r="R113" s="7" t="s">
        <v>117</v>
      </c>
      <c r="S113" s="7" t="s">
        <v>586</v>
      </c>
      <c r="T113" s="7" t="s">
        <v>154</v>
      </c>
      <c r="U113" s="7" t="s">
        <v>117</v>
      </c>
      <c r="V113" s="7" t="s">
        <v>154</v>
      </c>
      <c r="W113" s="7" t="s">
        <v>174</v>
      </c>
      <c r="X113" s="7" t="s">
        <v>156</v>
      </c>
      <c r="Y113" s="7" t="s">
        <v>157</v>
      </c>
      <c r="Z113" s="7" t="s">
        <v>158</v>
      </c>
      <c r="AA113" s="7" t="s">
        <v>159</v>
      </c>
      <c r="AB113" s="7" t="s">
        <v>216</v>
      </c>
      <c r="AC113" s="7" t="s">
        <v>208</v>
      </c>
      <c r="AD113" s="7" t="s">
        <v>169</v>
      </c>
      <c r="AE113" s="3"/>
    </row>
    <row r="114" hidden="1" spans="1:31">
      <c r="A114" s="7" t="s">
        <v>587</v>
      </c>
      <c r="B114" s="7" t="s">
        <v>588</v>
      </c>
      <c r="C114" s="7" t="s">
        <v>178</v>
      </c>
      <c r="D114" s="7" t="s">
        <v>149</v>
      </c>
      <c r="E114" s="7" t="s">
        <v>582</v>
      </c>
      <c r="F114" s="7" t="s">
        <v>151</v>
      </c>
      <c r="G114" s="7" t="s">
        <v>152</v>
      </c>
      <c r="H114" s="7" t="s">
        <v>117</v>
      </c>
      <c r="I114" s="7" t="s">
        <v>117</v>
      </c>
      <c r="J114" s="7" t="s">
        <v>117</v>
      </c>
      <c r="K114" s="7" t="s">
        <v>180</v>
      </c>
      <c r="L114" s="7" t="s">
        <v>117</v>
      </c>
      <c r="M114" s="7" t="s">
        <v>117</v>
      </c>
      <c r="N114" s="7" t="s">
        <v>117</v>
      </c>
      <c r="O114" s="7" t="s">
        <v>117</v>
      </c>
      <c r="P114" s="7" t="s">
        <v>117</v>
      </c>
      <c r="Q114" s="7" t="s">
        <v>117</v>
      </c>
      <c r="R114" s="7" t="s">
        <v>117</v>
      </c>
      <c r="S114" s="7" t="s">
        <v>589</v>
      </c>
      <c r="T114" s="7" t="s">
        <v>154</v>
      </c>
      <c r="U114" s="7" t="s">
        <v>117</v>
      </c>
      <c r="V114" s="7" t="s">
        <v>154</v>
      </c>
      <c r="W114" s="7" t="s">
        <v>174</v>
      </c>
      <c r="X114" s="7" t="s">
        <v>156</v>
      </c>
      <c r="Y114" s="7" t="s">
        <v>157</v>
      </c>
      <c r="Z114" s="7" t="s">
        <v>158</v>
      </c>
      <c r="AA114" s="7" t="s">
        <v>159</v>
      </c>
      <c r="AB114" s="7" t="s">
        <v>197</v>
      </c>
      <c r="AC114" s="7" t="s">
        <v>208</v>
      </c>
      <c r="AD114" s="7" t="s">
        <v>169</v>
      </c>
      <c r="AE114" s="3"/>
    </row>
    <row r="115" hidden="1" spans="1:31">
      <c r="A115" s="7" t="s">
        <v>590</v>
      </c>
      <c r="B115" s="7" t="s">
        <v>591</v>
      </c>
      <c r="C115" s="7" t="s">
        <v>178</v>
      </c>
      <c r="D115" s="7" t="s">
        <v>149</v>
      </c>
      <c r="E115" s="7" t="s">
        <v>592</v>
      </c>
      <c r="F115" s="7" t="s">
        <v>151</v>
      </c>
      <c r="G115" s="7" t="s">
        <v>152</v>
      </c>
      <c r="H115" s="7" t="s">
        <v>117</v>
      </c>
      <c r="I115" s="7" t="s">
        <v>117</v>
      </c>
      <c r="J115" s="7" t="s">
        <v>117</v>
      </c>
      <c r="K115" s="7" t="s">
        <v>153</v>
      </c>
      <c r="L115" s="7" t="s">
        <v>117</v>
      </c>
      <c r="M115" s="7" t="s">
        <v>117</v>
      </c>
      <c r="N115" s="7" t="s">
        <v>117</v>
      </c>
      <c r="O115" s="7" t="s">
        <v>117</v>
      </c>
      <c r="P115" s="7" t="s">
        <v>117</v>
      </c>
      <c r="Q115" s="7" t="s">
        <v>117</v>
      </c>
      <c r="R115" s="7" t="s">
        <v>117</v>
      </c>
      <c r="S115" s="7" t="s">
        <v>593</v>
      </c>
      <c r="T115" s="7" t="s">
        <v>154</v>
      </c>
      <c r="U115" s="7" t="s">
        <v>117</v>
      </c>
      <c r="V115" s="7" t="s">
        <v>154</v>
      </c>
      <c r="W115" s="7" t="s">
        <v>174</v>
      </c>
      <c r="X115" s="7" t="s">
        <v>156</v>
      </c>
      <c r="Y115" s="7" t="s">
        <v>157</v>
      </c>
      <c r="Z115" s="7" t="s">
        <v>158</v>
      </c>
      <c r="AA115" s="7" t="s">
        <v>159</v>
      </c>
      <c r="AB115" s="7" t="s">
        <v>167</v>
      </c>
      <c r="AC115" s="7" t="s">
        <v>175</v>
      </c>
      <c r="AD115" s="7" t="s">
        <v>169</v>
      </c>
      <c r="AE115" s="3"/>
    </row>
    <row r="116" hidden="1" spans="1:31">
      <c r="A116" s="7" t="s">
        <v>594</v>
      </c>
      <c r="B116" s="7" t="s">
        <v>595</v>
      </c>
      <c r="C116" s="7" t="s">
        <v>178</v>
      </c>
      <c r="D116" s="7" t="s">
        <v>149</v>
      </c>
      <c r="E116" s="7" t="s">
        <v>592</v>
      </c>
      <c r="F116" s="7" t="s">
        <v>151</v>
      </c>
      <c r="G116" s="7" t="s">
        <v>152</v>
      </c>
      <c r="H116" s="7" t="s">
        <v>117</v>
      </c>
      <c r="I116" s="7" t="s">
        <v>117</v>
      </c>
      <c r="J116" s="7" t="s">
        <v>117</v>
      </c>
      <c r="K116" s="7" t="s">
        <v>44</v>
      </c>
      <c r="L116" s="7" t="s">
        <v>117</v>
      </c>
      <c r="M116" s="7" t="s">
        <v>117</v>
      </c>
      <c r="N116" s="7" t="s">
        <v>117</v>
      </c>
      <c r="O116" s="7" t="s">
        <v>117</v>
      </c>
      <c r="P116" s="7" t="s">
        <v>117</v>
      </c>
      <c r="Q116" s="7" t="s">
        <v>117</v>
      </c>
      <c r="R116" s="7" t="s">
        <v>117</v>
      </c>
      <c r="S116" s="7" t="s">
        <v>596</v>
      </c>
      <c r="T116" s="7" t="s">
        <v>154</v>
      </c>
      <c r="U116" s="7" t="s">
        <v>117</v>
      </c>
      <c r="V116" s="7" t="s">
        <v>154</v>
      </c>
      <c r="W116" s="7" t="s">
        <v>174</v>
      </c>
      <c r="X116" s="7" t="s">
        <v>156</v>
      </c>
      <c r="Y116" s="7" t="s">
        <v>157</v>
      </c>
      <c r="Z116" s="7" t="s">
        <v>158</v>
      </c>
      <c r="AA116" s="7" t="s">
        <v>159</v>
      </c>
      <c r="AB116" s="7" t="s">
        <v>182</v>
      </c>
      <c r="AC116" s="7" t="s">
        <v>175</v>
      </c>
      <c r="AD116" s="7" t="s">
        <v>169</v>
      </c>
      <c r="AE116" s="3"/>
    </row>
    <row r="117" hidden="1" spans="1:31">
      <c r="A117" s="5" t="s">
        <v>597</v>
      </c>
      <c r="B117" s="5" t="s">
        <v>598</v>
      </c>
      <c r="C117" s="5" t="s">
        <v>178</v>
      </c>
      <c r="D117" s="5" t="s">
        <v>149</v>
      </c>
      <c r="E117" s="5" t="s">
        <v>599</v>
      </c>
      <c r="F117" s="5" t="s">
        <v>151</v>
      </c>
      <c r="G117" s="5" t="s">
        <v>152</v>
      </c>
      <c r="H117" s="5" t="s">
        <v>117</v>
      </c>
      <c r="I117" s="5" t="s">
        <v>117</v>
      </c>
      <c r="J117" s="5" t="s">
        <v>117</v>
      </c>
      <c r="K117" s="5" t="s">
        <v>153</v>
      </c>
      <c r="L117" s="5" t="s">
        <v>117</v>
      </c>
      <c r="M117" s="5" t="s">
        <v>117</v>
      </c>
      <c r="N117" s="5" t="s">
        <v>117</v>
      </c>
      <c r="O117" s="5" t="s">
        <v>117</v>
      </c>
      <c r="P117" s="5" t="s">
        <v>117</v>
      </c>
      <c r="Q117" s="5" t="s">
        <v>117</v>
      </c>
      <c r="R117" s="5" t="s">
        <v>117</v>
      </c>
      <c r="S117" s="5" t="s">
        <v>600</v>
      </c>
      <c r="T117" s="5" t="s">
        <v>154</v>
      </c>
      <c r="U117" s="5" t="s">
        <v>117</v>
      </c>
      <c r="V117" s="5" t="s">
        <v>154</v>
      </c>
      <c r="W117" s="5" t="s">
        <v>174</v>
      </c>
      <c r="X117" s="5" t="s">
        <v>156</v>
      </c>
      <c r="Y117" s="5" t="s">
        <v>157</v>
      </c>
      <c r="Z117" s="5" t="s">
        <v>158</v>
      </c>
      <c r="AA117" s="5" t="s">
        <v>159</v>
      </c>
      <c r="AB117" s="5" t="s">
        <v>261</v>
      </c>
      <c r="AC117" s="5" t="s">
        <v>183</v>
      </c>
      <c r="AD117" s="5" t="s">
        <v>169</v>
      </c>
      <c r="AE117" s="3"/>
    </row>
    <row r="118" ht="24.75" hidden="1" spans="1:31">
      <c r="A118" s="5" t="s">
        <v>601</v>
      </c>
      <c r="B118" s="5" t="s">
        <v>602</v>
      </c>
      <c r="C118" s="5" t="s">
        <v>186</v>
      </c>
      <c r="D118" s="5" t="s">
        <v>149</v>
      </c>
      <c r="E118" s="5" t="s">
        <v>603</v>
      </c>
      <c r="F118" s="5" t="s">
        <v>151</v>
      </c>
      <c r="G118" s="5" t="s">
        <v>152</v>
      </c>
      <c r="H118" s="5" t="s">
        <v>117</v>
      </c>
      <c r="I118" s="5" t="s">
        <v>117</v>
      </c>
      <c r="J118" s="5" t="s">
        <v>117</v>
      </c>
      <c r="K118" s="5" t="s">
        <v>153</v>
      </c>
      <c r="L118" s="5" t="s">
        <v>117</v>
      </c>
      <c r="M118" s="5" t="s">
        <v>117</v>
      </c>
      <c r="N118" s="5" t="s">
        <v>117</v>
      </c>
      <c r="O118" s="5" t="s">
        <v>117</v>
      </c>
      <c r="P118" s="5" t="s">
        <v>117</v>
      </c>
      <c r="Q118" s="5" t="s">
        <v>117</v>
      </c>
      <c r="R118" s="5" t="s">
        <v>117</v>
      </c>
      <c r="S118" s="5" t="s">
        <v>604</v>
      </c>
      <c r="T118" s="5" t="s">
        <v>154</v>
      </c>
      <c r="U118" s="5" t="s">
        <v>117</v>
      </c>
      <c r="V118" s="5" t="s">
        <v>154</v>
      </c>
      <c r="W118" s="5" t="s">
        <v>174</v>
      </c>
      <c r="X118" s="5" t="s">
        <v>156</v>
      </c>
      <c r="Y118" s="5" t="s">
        <v>157</v>
      </c>
      <c r="Z118" s="5" t="s">
        <v>158</v>
      </c>
      <c r="AA118" s="5" t="s">
        <v>159</v>
      </c>
      <c r="AB118" s="5" t="s">
        <v>261</v>
      </c>
      <c r="AC118" s="5" t="s">
        <v>183</v>
      </c>
      <c r="AD118" s="5" t="s">
        <v>169</v>
      </c>
      <c r="AE118" s="3"/>
    </row>
    <row r="119" ht="24.75" hidden="1" spans="1:31">
      <c r="A119" s="5" t="s">
        <v>605</v>
      </c>
      <c r="B119" s="5" t="s">
        <v>606</v>
      </c>
      <c r="C119" s="5" t="s">
        <v>186</v>
      </c>
      <c r="D119" s="5" t="s">
        <v>149</v>
      </c>
      <c r="E119" s="5" t="s">
        <v>607</v>
      </c>
      <c r="F119" s="5" t="s">
        <v>151</v>
      </c>
      <c r="G119" s="5" t="s">
        <v>152</v>
      </c>
      <c r="H119" s="5" t="s">
        <v>117</v>
      </c>
      <c r="I119" s="5" t="s">
        <v>117</v>
      </c>
      <c r="J119" s="5" t="s">
        <v>117</v>
      </c>
      <c r="K119" s="5" t="s">
        <v>44</v>
      </c>
      <c r="L119" s="5" t="s">
        <v>117</v>
      </c>
      <c r="M119" s="5" t="s">
        <v>117</v>
      </c>
      <c r="N119" s="5" t="s">
        <v>117</v>
      </c>
      <c r="O119" s="5" t="s">
        <v>117</v>
      </c>
      <c r="P119" s="5" t="s">
        <v>117</v>
      </c>
      <c r="Q119" s="5" t="s">
        <v>117</v>
      </c>
      <c r="R119" s="5" t="s">
        <v>117</v>
      </c>
      <c r="S119" s="5" t="s">
        <v>608</v>
      </c>
      <c r="T119" s="5" t="s">
        <v>154</v>
      </c>
      <c r="U119" s="5" t="s">
        <v>117</v>
      </c>
      <c r="V119" s="5" t="s">
        <v>154</v>
      </c>
      <c r="W119" s="5" t="s">
        <v>174</v>
      </c>
      <c r="X119" s="5" t="s">
        <v>156</v>
      </c>
      <c r="Y119" s="5" t="s">
        <v>157</v>
      </c>
      <c r="Z119" s="5" t="s">
        <v>158</v>
      </c>
      <c r="AA119" s="5" t="s">
        <v>159</v>
      </c>
      <c r="AB119" s="5" t="s">
        <v>182</v>
      </c>
      <c r="AC119" s="5" t="s">
        <v>175</v>
      </c>
      <c r="AD119" s="5" t="s">
        <v>169</v>
      </c>
      <c r="AE119" s="3"/>
    </row>
    <row r="120" hidden="1" spans="1:31">
      <c r="A120" s="7" t="s">
        <v>609</v>
      </c>
      <c r="B120" s="7" t="s">
        <v>610</v>
      </c>
      <c r="C120" s="7" t="s">
        <v>148</v>
      </c>
      <c r="D120" s="7" t="s">
        <v>149</v>
      </c>
      <c r="E120" s="7" t="s">
        <v>611</v>
      </c>
      <c r="F120" s="7" t="s">
        <v>151</v>
      </c>
      <c r="G120" s="7" t="s">
        <v>152</v>
      </c>
      <c r="H120" s="7" t="s">
        <v>117</v>
      </c>
      <c r="I120" s="7" t="s">
        <v>117</v>
      </c>
      <c r="J120" s="7" t="s">
        <v>117</v>
      </c>
      <c r="K120" s="7" t="s">
        <v>153</v>
      </c>
      <c r="L120" s="7" t="s">
        <v>117</v>
      </c>
      <c r="M120" s="7" t="s">
        <v>117</v>
      </c>
      <c r="N120" s="7" t="s">
        <v>117</v>
      </c>
      <c r="O120" s="7" t="s">
        <v>117</v>
      </c>
      <c r="P120" s="7" t="s">
        <v>117</v>
      </c>
      <c r="Q120" s="7" t="s">
        <v>117</v>
      </c>
      <c r="R120" s="7" t="s">
        <v>117</v>
      </c>
      <c r="S120" s="7" t="s">
        <v>117</v>
      </c>
      <c r="T120" s="7" t="s">
        <v>154</v>
      </c>
      <c r="U120" s="7" t="s">
        <v>117</v>
      </c>
      <c r="V120" s="7" t="s">
        <v>154</v>
      </c>
      <c r="W120" s="7" t="s">
        <v>155</v>
      </c>
      <c r="X120" s="7" t="s">
        <v>156</v>
      </c>
      <c r="Y120" s="7" t="s">
        <v>157</v>
      </c>
      <c r="Z120" s="7" t="s">
        <v>158</v>
      </c>
      <c r="AA120" s="7" t="s">
        <v>159</v>
      </c>
      <c r="AB120" s="7" t="s">
        <v>612</v>
      </c>
      <c r="AC120" s="7" t="s">
        <v>613</v>
      </c>
      <c r="AD120" s="7" t="s">
        <v>162</v>
      </c>
      <c r="AE120" s="3"/>
    </row>
    <row r="121" ht="24.75" hidden="1" spans="1:31">
      <c r="A121" s="7" t="s">
        <v>614</v>
      </c>
      <c r="B121" s="7" t="s">
        <v>615</v>
      </c>
      <c r="C121" s="7" t="s">
        <v>186</v>
      </c>
      <c r="D121" s="7" t="s">
        <v>149</v>
      </c>
      <c r="E121" s="7" t="s">
        <v>616</v>
      </c>
      <c r="F121" s="7" t="s">
        <v>151</v>
      </c>
      <c r="G121" s="7" t="s">
        <v>152</v>
      </c>
      <c r="H121" s="7" t="s">
        <v>117</v>
      </c>
      <c r="I121" s="7" t="s">
        <v>117</v>
      </c>
      <c r="J121" s="7" t="s">
        <v>117</v>
      </c>
      <c r="K121" s="7" t="s">
        <v>44</v>
      </c>
      <c r="L121" s="7" t="s">
        <v>117</v>
      </c>
      <c r="M121" s="7" t="s">
        <v>117</v>
      </c>
      <c r="N121" s="7" t="s">
        <v>117</v>
      </c>
      <c r="O121" s="7" t="s">
        <v>117</v>
      </c>
      <c r="P121" s="7" t="s">
        <v>117</v>
      </c>
      <c r="Q121" s="7" t="s">
        <v>117</v>
      </c>
      <c r="R121" s="7" t="s">
        <v>117</v>
      </c>
      <c r="S121" s="7" t="s">
        <v>617</v>
      </c>
      <c r="T121" s="7" t="s">
        <v>154</v>
      </c>
      <c r="U121" s="7" t="s">
        <v>117</v>
      </c>
      <c r="V121" s="7" t="s">
        <v>154</v>
      </c>
      <c r="W121" s="7" t="s">
        <v>174</v>
      </c>
      <c r="X121" s="7" t="s">
        <v>156</v>
      </c>
      <c r="Y121" s="7" t="s">
        <v>157</v>
      </c>
      <c r="Z121" s="7" t="s">
        <v>158</v>
      </c>
      <c r="AA121" s="7" t="s">
        <v>159</v>
      </c>
      <c r="AB121" s="7" t="s">
        <v>182</v>
      </c>
      <c r="AC121" s="7" t="s">
        <v>175</v>
      </c>
      <c r="AD121" s="7" t="s">
        <v>169</v>
      </c>
      <c r="AE121" s="3"/>
    </row>
    <row r="122" hidden="1" spans="1:31">
      <c r="A122" s="7" t="s">
        <v>618</v>
      </c>
      <c r="B122" s="7" t="s">
        <v>619</v>
      </c>
      <c r="C122" s="7" t="s">
        <v>178</v>
      </c>
      <c r="D122" s="7" t="s">
        <v>149</v>
      </c>
      <c r="E122" s="7" t="s">
        <v>620</v>
      </c>
      <c r="F122" s="7" t="s">
        <v>151</v>
      </c>
      <c r="G122" s="7" t="s">
        <v>152</v>
      </c>
      <c r="H122" s="7" t="s">
        <v>117</v>
      </c>
      <c r="I122" s="7" t="s">
        <v>117</v>
      </c>
      <c r="J122" s="7" t="s">
        <v>117</v>
      </c>
      <c r="K122" s="7" t="s">
        <v>153</v>
      </c>
      <c r="L122" s="7" t="s">
        <v>117</v>
      </c>
      <c r="M122" s="7" t="s">
        <v>117</v>
      </c>
      <c r="N122" s="7" t="s">
        <v>117</v>
      </c>
      <c r="O122" s="7" t="s">
        <v>117</v>
      </c>
      <c r="P122" s="7" t="s">
        <v>117</v>
      </c>
      <c r="Q122" s="7" t="s">
        <v>117</v>
      </c>
      <c r="R122" s="7" t="s">
        <v>117</v>
      </c>
      <c r="S122" s="7" t="s">
        <v>621</v>
      </c>
      <c r="T122" s="7" t="s">
        <v>154</v>
      </c>
      <c r="U122" s="7" t="s">
        <v>117</v>
      </c>
      <c r="V122" s="7" t="s">
        <v>154</v>
      </c>
      <c r="W122" s="7" t="s">
        <v>174</v>
      </c>
      <c r="X122" s="7" t="s">
        <v>156</v>
      </c>
      <c r="Y122" s="7" t="s">
        <v>157</v>
      </c>
      <c r="Z122" s="7" t="s">
        <v>158</v>
      </c>
      <c r="AA122" s="7" t="s">
        <v>159</v>
      </c>
      <c r="AB122" s="7" t="s">
        <v>261</v>
      </c>
      <c r="AC122" s="7" t="s">
        <v>183</v>
      </c>
      <c r="AD122" s="7" t="s">
        <v>169</v>
      </c>
      <c r="AE122" s="3"/>
    </row>
    <row r="123" hidden="1" spans="1:31">
      <c r="A123" s="5" t="s">
        <v>622</v>
      </c>
      <c r="B123" s="5" t="s">
        <v>623</v>
      </c>
      <c r="C123" s="5" t="s">
        <v>178</v>
      </c>
      <c r="D123" s="5" t="s">
        <v>149</v>
      </c>
      <c r="E123" s="5" t="s">
        <v>624</v>
      </c>
      <c r="F123" s="5" t="s">
        <v>151</v>
      </c>
      <c r="G123" s="5" t="s">
        <v>152</v>
      </c>
      <c r="H123" s="5" t="s">
        <v>117</v>
      </c>
      <c r="I123" s="5" t="s">
        <v>117</v>
      </c>
      <c r="J123" s="5" t="s">
        <v>117</v>
      </c>
      <c r="K123" s="5" t="s">
        <v>153</v>
      </c>
      <c r="L123" s="5" t="s">
        <v>117</v>
      </c>
      <c r="M123" s="5" t="s">
        <v>117</v>
      </c>
      <c r="N123" s="5" t="s">
        <v>117</v>
      </c>
      <c r="O123" s="5" t="s">
        <v>117</v>
      </c>
      <c r="P123" s="5" t="s">
        <v>117</v>
      </c>
      <c r="Q123" s="5" t="s">
        <v>117</v>
      </c>
      <c r="R123" s="5" t="s">
        <v>117</v>
      </c>
      <c r="S123" s="5" t="s">
        <v>625</v>
      </c>
      <c r="T123" s="5" t="s">
        <v>154</v>
      </c>
      <c r="U123" s="5" t="s">
        <v>117</v>
      </c>
      <c r="V123" s="5" t="s">
        <v>154</v>
      </c>
      <c r="W123" s="5" t="s">
        <v>174</v>
      </c>
      <c r="X123" s="5" t="s">
        <v>156</v>
      </c>
      <c r="Y123" s="5" t="s">
        <v>157</v>
      </c>
      <c r="Z123" s="5" t="s">
        <v>158</v>
      </c>
      <c r="AA123" s="5" t="s">
        <v>159</v>
      </c>
      <c r="AB123" s="5" t="s">
        <v>261</v>
      </c>
      <c r="AC123" s="5" t="s">
        <v>183</v>
      </c>
      <c r="AD123" s="5" t="s">
        <v>169</v>
      </c>
      <c r="AE123" s="3"/>
    </row>
    <row r="124" ht="24.75" hidden="1" spans="1:31">
      <c r="A124" s="7" t="s">
        <v>626</v>
      </c>
      <c r="B124" s="7" t="s">
        <v>627</v>
      </c>
      <c r="C124" s="7" t="s">
        <v>186</v>
      </c>
      <c r="D124" s="7" t="s">
        <v>149</v>
      </c>
      <c r="E124" s="7" t="s">
        <v>628</v>
      </c>
      <c r="F124" s="7" t="s">
        <v>151</v>
      </c>
      <c r="G124" s="7" t="s">
        <v>152</v>
      </c>
      <c r="H124" s="7" t="s">
        <v>117</v>
      </c>
      <c r="I124" s="7" t="s">
        <v>117</v>
      </c>
      <c r="J124" s="7" t="s">
        <v>117</v>
      </c>
      <c r="K124" s="7" t="s">
        <v>44</v>
      </c>
      <c r="L124" s="7" t="s">
        <v>117</v>
      </c>
      <c r="M124" s="7" t="s">
        <v>117</v>
      </c>
      <c r="N124" s="7" t="s">
        <v>117</v>
      </c>
      <c r="O124" s="7" t="s">
        <v>117</v>
      </c>
      <c r="P124" s="7" t="s">
        <v>117</v>
      </c>
      <c r="Q124" s="7" t="s">
        <v>117</v>
      </c>
      <c r="R124" s="7" t="s">
        <v>117</v>
      </c>
      <c r="S124" s="7" t="s">
        <v>629</v>
      </c>
      <c r="T124" s="7" t="s">
        <v>154</v>
      </c>
      <c r="U124" s="7" t="s">
        <v>117</v>
      </c>
      <c r="V124" s="7" t="s">
        <v>154</v>
      </c>
      <c r="W124" s="7" t="s">
        <v>174</v>
      </c>
      <c r="X124" s="7" t="s">
        <v>156</v>
      </c>
      <c r="Y124" s="7" t="s">
        <v>157</v>
      </c>
      <c r="Z124" s="7" t="s">
        <v>158</v>
      </c>
      <c r="AA124" s="7" t="s">
        <v>159</v>
      </c>
      <c r="AB124" s="7" t="s">
        <v>182</v>
      </c>
      <c r="AC124" s="7" t="s">
        <v>175</v>
      </c>
      <c r="AD124" s="7" t="s">
        <v>169</v>
      </c>
      <c r="AE124" s="3"/>
    </row>
    <row r="125" hidden="1" spans="1:31">
      <c r="A125" s="5" t="s">
        <v>630</v>
      </c>
      <c r="B125" s="5" t="s">
        <v>631</v>
      </c>
      <c r="C125" s="5" t="s">
        <v>178</v>
      </c>
      <c r="D125" s="5" t="s">
        <v>149</v>
      </c>
      <c r="E125" s="5" t="s">
        <v>632</v>
      </c>
      <c r="F125" s="5" t="s">
        <v>151</v>
      </c>
      <c r="G125" s="5" t="s">
        <v>152</v>
      </c>
      <c r="H125" s="5" t="s">
        <v>117</v>
      </c>
      <c r="I125" s="5" t="s">
        <v>117</v>
      </c>
      <c r="J125" s="5" t="s">
        <v>117</v>
      </c>
      <c r="K125" s="5" t="s">
        <v>44</v>
      </c>
      <c r="L125" s="5" t="s">
        <v>117</v>
      </c>
      <c r="M125" s="5" t="s">
        <v>117</v>
      </c>
      <c r="N125" s="5" t="s">
        <v>117</v>
      </c>
      <c r="O125" s="5" t="s">
        <v>117</v>
      </c>
      <c r="P125" s="5" t="s">
        <v>117</v>
      </c>
      <c r="Q125" s="5" t="s">
        <v>117</v>
      </c>
      <c r="R125" s="5" t="s">
        <v>117</v>
      </c>
      <c r="S125" s="5" t="s">
        <v>633</v>
      </c>
      <c r="T125" s="5" t="s">
        <v>154</v>
      </c>
      <c r="U125" s="5" t="s">
        <v>117</v>
      </c>
      <c r="V125" s="5" t="s">
        <v>154</v>
      </c>
      <c r="W125" s="5" t="s">
        <v>174</v>
      </c>
      <c r="X125" s="5" t="s">
        <v>156</v>
      </c>
      <c r="Y125" s="5" t="s">
        <v>157</v>
      </c>
      <c r="Z125" s="5" t="s">
        <v>158</v>
      </c>
      <c r="AA125" s="5" t="s">
        <v>159</v>
      </c>
      <c r="AB125" s="5" t="s">
        <v>204</v>
      </c>
      <c r="AC125" s="5" t="s">
        <v>198</v>
      </c>
      <c r="AD125" s="5" t="s">
        <v>169</v>
      </c>
      <c r="AE125" s="3"/>
    </row>
    <row r="126" hidden="1" spans="1:31">
      <c r="A126" s="5" t="s">
        <v>634</v>
      </c>
      <c r="B126" s="5" t="s">
        <v>635</v>
      </c>
      <c r="C126" s="5" t="s">
        <v>178</v>
      </c>
      <c r="D126" s="5" t="s">
        <v>149</v>
      </c>
      <c r="E126" s="5" t="s">
        <v>632</v>
      </c>
      <c r="F126" s="5" t="s">
        <v>151</v>
      </c>
      <c r="G126" s="5" t="s">
        <v>152</v>
      </c>
      <c r="H126" s="5" t="s">
        <v>117</v>
      </c>
      <c r="I126" s="5" t="s">
        <v>117</v>
      </c>
      <c r="J126" s="5" t="s">
        <v>117</v>
      </c>
      <c r="K126" s="5" t="s">
        <v>153</v>
      </c>
      <c r="L126" s="5" t="s">
        <v>117</v>
      </c>
      <c r="M126" s="5" t="s">
        <v>117</v>
      </c>
      <c r="N126" s="5" t="s">
        <v>117</v>
      </c>
      <c r="O126" s="5" t="s">
        <v>117</v>
      </c>
      <c r="P126" s="5" t="s">
        <v>117</v>
      </c>
      <c r="Q126" s="5" t="s">
        <v>117</v>
      </c>
      <c r="R126" s="5" t="s">
        <v>117</v>
      </c>
      <c r="S126" s="5" t="s">
        <v>636</v>
      </c>
      <c r="T126" s="5" t="s">
        <v>154</v>
      </c>
      <c r="U126" s="5" t="s">
        <v>117</v>
      </c>
      <c r="V126" s="5" t="s">
        <v>154</v>
      </c>
      <c r="W126" s="5" t="s">
        <v>174</v>
      </c>
      <c r="X126" s="5" t="s">
        <v>156</v>
      </c>
      <c r="Y126" s="5" t="s">
        <v>157</v>
      </c>
      <c r="Z126" s="5" t="s">
        <v>158</v>
      </c>
      <c r="AA126" s="5" t="s">
        <v>159</v>
      </c>
      <c r="AB126" s="5" t="s">
        <v>216</v>
      </c>
      <c r="AC126" s="5" t="s">
        <v>208</v>
      </c>
      <c r="AD126" s="5" t="s">
        <v>169</v>
      </c>
      <c r="AE126" s="3"/>
    </row>
    <row r="127" hidden="1" spans="1:31">
      <c r="A127" s="5" t="s">
        <v>637</v>
      </c>
      <c r="B127" s="5" t="s">
        <v>638</v>
      </c>
      <c r="C127" s="5" t="s">
        <v>178</v>
      </c>
      <c r="D127" s="5" t="s">
        <v>149</v>
      </c>
      <c r="E127" s="5" t="s">
        <v>632</v>
      </c>
      <c r="F127" s="5" t="s">
        <v>151</v>
      </c>
      <c r="G127" s="5" t="s">
        <v>152</v>
      </c>
      <c r="H127" s="5" t="s">
        <v>117</v>
      </c>
      <c r="I127" s="5" t="s">
        <v>117</v>
      </c>
      <c r="J127" s="5" t="s">
        <v>117</v>
      </c>
      <c r="K127" s="5" t="s">
        <v>180</v>
      </c>
      <c r="L127" s="5" t="s">
        <v>117</v>
      </c>
      <c r="M127" s="5" t="s">
        <v>117</v>
      </c>
      <c r="N127" s="5" t="s">
        <v>117</v>
      </c>
      <c r="O127" s="5" t="s">
        <v>117</v>
      </c>
      <c r="P127" s="5" t="s">
        <v>117</v>
      </c>
      <c r="Q127" s="5" t="s">
        <v>117</v>
      </c>
      <c r="R127" s="5" t="s">
        <v>117</v>
      </c>
      <c r="S127" s="5" t="s">
        <v>639</v>
      </c>
      <c r="T127" s="5" t="s">
        <v>154</v>
      </c>
      <c r="U127" s="5" t="s">
        <v>117</v>
      </c>
      <c r="V127" s="5" t="s">
        <v>154</v>
      </c>
      <c r="W127" s="5" t="s">
        <v>174</v>
      </c>
      <c r="X127" s="5" t="s">
        <v>156</v>
      </c>
      <c r="Y127" s="5" t="s">
        <v>157</v>
      </c>
      <c r="Z127" s="5" t="s">
        <v>158</v>
      </c>
      <c r="AA127" s="5" t="s">
        <v>159</v>
      </c>
      <c r="AB127" s="5" t="s">
        <v>197</v>
      </c>
      <c r="AC127" s="5" t="s">
        <v>208</v>
      </c>
      <c r="AD127" s="5" t="s">
        <v>169</v>
      </c>
      <c r="AE127" s="3"/>
    </row>
    <row r="128" hidden="1" spans="1:31">
      <c r="A128" s="7" t="s">
        <v>640</v>
      </c>
      <c r="B128" s="7" t="s">
        <v>641</v>
      </c>
      <c r="C128" s="7" t="s">
        <v>178</v>
      </c>
      <c r="D128" s="7" t="s">
        <v>149</v>
      </c>
      <c r="E128" s="7" t="s">
        <v>642</v>
      </c>
      <c r="F128" s="7" t="s">
        <v>151</v>
      </c>
      <c r="G128" s="7" t="s">
        <v>152</v>
      </c>
      <c r="H128" s="7" t="s">
        <v>117</v>
      </c>
      <c r="I128" s="7" t="s">
        <v>117</v>
      </c>
      <c r="J128" s="7" t="s">
        <v>117</v>
      </c>
      <c r="K128" s="7" t="s">
        <v>153</v>
      </c>
      <c r="L128" s="7" t="s">
        <v>117</v>
      </c>
      <c r="M128" s="7" t="s">
        <v>117</v>
      </c>
      <c r="N128" s="7" t="s">
        <v>117</v>
      </c>
      <c r="O128" s="7" t="s">
        <v>117</v>
      </c>
      <c r="P128" s="7" t="s">
        <v>117</v>
      </c>
      <c r="Q128" s="7" t="s">
        <v>117</v>
      </c>
      <c r="R128" s="7" t="s">
        <v>117</v>
      </c>
      <c r="S128" s="7" t="s">
        <v>643</v>
      </c>
      <c r="T128" s="7" t="s">
        <v>154</v>
      </c>
      <c r="U128" s="7" t="s">
        <v>117</v>
      </c>
      <c r="V128" s="7" t="s">
        <v>154</v>
      </c>
      <c r="W128" s="7" t="s">
        <v>174</v>
      </c>
      <c r="X128" s="7" t="s">
        <v>156</v>
      </c>
      <c r="Y128" s="7" t="s">
        <v>157</v>
      </c>
      <c r="Z128" s="7" t="s">
        <v>158</v>
      </c>
      <c r="AA128" s="7" t="s">
        <v>159</v>
      </c>
      <c r="AB128" s="7" t="s">
        <v>261</v>
      </c>
      <c r="AC128" s="7" t="s">
        <v>183</v>
      </c>
      <c r="AD128" s="7" t="s">
        <v>169</v>
      </c>
      <c r="AE128" s="3"/>
    </row>
    <row r="129" hidden="1" spans="1:31">
      <c r="A129" s="5" t="s">
        <v>644</v>
      </c>
      <c r="B129" s="5" t="s">
        <v>645</v>
      </c>
      <c r="C129" s="5" t="s">
        <v>178</v>
      </c>
      <c r="D129" s="5" t="s">
        <v>149</v>
      </c>
      <c r="E129" s="5" t="s">
        <v>646</v>
      </c>
      <c r="F129" s="5" t="s">
        <v>151</v>
      </c>
      <c r="G129" s="5" t="s">
        <v>152</v>
      </c>
      <c r="H129" s="5" t="s">
        <v>117</v>
      </c>
      <c r="I129" s="5" t="s">
        <v>117</v>
      </c>
      <c r="J129" s="5" t="s">
        <v>117</v>
      </c>
      <c r="K129" s="5" t="s">
        <v>153</v>
      </c>
      <c r="L129" s="5" t="s">
        <v>117</v>
      </c>
      <c r="M129" s="5" t="s">
        <v>117</v>
      </c>
      <c r="N129" s="5" t="s">
        <v>117</v>
      </c>
      <c r="O129" s="5" t="s">
        <v>117</v>
      </c>
      <c r="P129" s="5" t="s">
        <v>117</v>
      </c>
      <c r="Q129" s="5" t="s">
        <v>117</v>
      </c>
      <c r="R129" s="5" t="s">
        <v>117</v>
      </c>
      <c r="S129" s="5" t="s">
        <v>647</v>
      </c>
      <c r="T129" s="5" t="s">
        <v>154</v>
      </c>
      <c r="U129" s="5" t="s">
        <v>117</v>
      </c>
      <c r="V129" s="5" t="s">
        <v>154</v>
      </c>
      <c r="W129" s="5" t="s">
        <v>174</v>
      </c>
      <c r="X129" s="5" t="s">
        <v>156</v>
      </c>
      <c r="Y129" s="5" t="s">
        <v>157</v>
      </c>
      <c r="Z129" s="5" t="s">
        <v>158</v>
      </c>
      <c r="AA129" s="5" t="s">
        <v>159</v>
      </c>
      <c r="AB129" s="5" t="s">
        <v>182</v>
      </c>
      <c r="AC129" s="5" t="s">
        <v>175</v>
      </c>
      <c r="AD129" s="5" t="s">
        <v>169</v>
      </c>
      <c r="AE129" s="3"/>
    </row>
    <row r="130" hidden="1" spans="1:31">
      <c r="A130" s="5" t="s">
        <v>648</v>
      </c>
      <c r="B130" s="5" t="s">
        <v>649</v>
      </c>
      <c r="C130" s="5" t="s">
        <v>178</v>
      </c>
      <c r="D130" s="5" t="s">
        <v>149</v>
      </c>
      <c r="E130" s="5" t="s">
        <v>650</v>
      </c>
      <c r="F130" s="5" t="s">
        <v>151</v>
      </c>
      <c r="G130" s="5" t="s">
        <v>152</v>
      </c>
      <c r="H130" s="5" t="s">
        <v>117</v>
      </c>
      <c r="I130" s="5" t="s">
        <v>117</v>
      </c>
      <c r="J130" s="5" t="s">
        <v>117</v>
      </c>
      <c r="K130" s="5" t="s">
        <v>153</v>
      </c>
      <c r="L130" s="5" t="s">
        <v>117</v>
      </c>
      <c r="M130" s="5" t="s">
        <v>117</v>
      </c>
      <c r="N130" s="5" t="s">
        <v>117</v>
      </c>
      <c r="O130" s="5" t="s">
        <v>117</v>
      </c>
      <c r="P130" s="5" t="s">
        <v>117</v>
      </c>
      <c r="Q130" s="5" t="s">
        <v>117</v>
      </c>
      <c r="R130" s="5" t="s">
        <v>117</v>
      </c>
      <c r="S130" s="5" t="s">
        <v>651</v>
      </c>
      <c r="T130" s="5" t="s">
        <v>154</v>
      </c>
      <c r="U130" s="5" t="s">
        <v>117</v>
      </c>
      <c r="V130" s="5" t="s">
        <v>154</v>
      </c>
      <c r="W130" s="5" t="s">
        <v>174</v>
      </c>
      <c r="X130" s="5" t="s">
        <v>156</v>
      </c>
      <c r="Y130" s="5" t="s">
        <v>157</v>
      </c>
      <c r="Z130" s="5" t="s">
        <v>158</v>
      </c>
      <c r="AA130" s="5" t="s">
        <v>159</v>
      </c>
      <c r="AB130" s="5" t="s">
        <v>182</v>
      </c>
      <c r="AC130" s="5" t="s">
        <v>175</v>
      </c>
      <c r="AD130" s="5" t="s">
        <v>169</v>
      </c>
      <c r="AE130" s="3"/>
    </row>
    <row r="131" ht="24.75" hidden="1" spans="1:31">
      <c r="A131" s="5" t="s">
        <v>652</v>
      </c>
      <c r="B131" s="5" t="s">
        <v>653</v>
      </c>
      <c r="C131" s="5" t="s">
        <v>186</v>
      </c>
      <c r="D131" s="5" t="s">
        <v>149</v>
      </c>
      <c r="E131" s="5" t="s">
        <v>654</v>
      </c>
      <c r="F131" s="5" t="s">
        <v>151</v>
      </c>
      <c r="G131" s="5" t="s">
        <v>152</v>
      </c>
      <c r="H131" s="5" t="s">
        <v>117</v>
      </c>
      <c r="I131" s="5" t="s">
        <v>117</v>
      </c>
      <c r="J131" s="5" t="s">
        <v>117</v>
      </c>
      <c r="K131" s="5" t="s">
        <v>180</v>
      </c>
      <c r="L131" s="5" t="s">
        <v>117</v>
      </c>
      <c r="M131" s="5" t="s">
        <v>117</v>
      </c>
      <c r="N131" s="5" t="s">
        <v>117</v>
      </c>
      <c r="O131" s="5" t="s">
        <v>117</v>
      </c>
      <c r="P131" s="5" t="s">
        <v>117</v>
      </c>
      <c r="Q131" s="5" t="s">
        <v>117</v>
      </c>
      <c r="R131" s="5" t="s">
        <v>117</v>
      </c>
      <c r="S131" s="5" t="s">
        <v>655</v>
      </c>
      <c r="T131" s="5" t="s">
        <v>154</v>
      </c>
      <c r="U131" s="5" t="s">
        <v>117</v>
      </c>
      <c r="V131" s="5" t="s">
        <v>154</v>
      </c>
      <c r="W131" s="5" t="s">
        <v>174</v>
      </c>
      <c r="X131" s="5" t="s">
        <v>156</v>
      </c>
      <c r="Y131" s="5" t="s">
        <v>157</v>
      </c>
      <c r="Z131" s="5" t="s">
        <v>158</v>
      </c>
      <c r="AA131" s="5" t="s">
        <v>159</v>
      </c>
      <c r="AB131" s="5" t="s">
        <v>261</v>
      </c>
      <c r="AC131" s="5" t="s">
        <v>183</v>
      </c>
      <c r="AD131" s="5" t="s">
        <v>169</v>
      </c>
      <c r="AE131" s="3"/>
    </row>
    <row r="132" ht="24.75" hidden="1" spans="1:31">
      <c r="A132" s="5" t="s">
        <v>656</v>
      </c>
      <c r="B132" s="5" t="s">
        <v>657</v>
      </c>
      <c r="C132" s="5" t="s">
        <v>186</v>
      </c>
      <c r="D132" s="5" t="s">
        <v>149</v>
      </c>
      <c r="E132" s="5" t="s">
        <v>654</v>
      </c>
      <c r="F132" s="5" t="s">
        <v>151</v>
      </c>
      <c r="G132" s="5" t="s">
        <v>152</v>
      </c>
      <c r="H132" s="5" t="s">
        <v>117</v>
      </c>
      <c r="I132" s="5" t="s">
        <v>117</v>
      </c>
      <c r="J132" s="5" t="s">
        <v>117</v>
      </c>
      <c r="K132" s="5" t="s">
        <v>44</v>
      </c>
      <c r="L132" s="5" t="s">
        <v>117</v>
      </c>
      <c r="M132" s="5" t="s">
        <v>117</v>
      </c>
      <c r="N132" s="5" t="s">
        <v>117</v>
      </c>
      <c r="O132" s="5" t="s">
        <v>117</v>
      </c>
      <c r="P132" s="5" t="s">
        <v>117</v>
      </c>
      <c r="Q132" s="5" t="s">
        <v>117</v>
      </c>
      <c r="R132" s="5" t="s">
        <v>117</v>
      </c>
      <c r="S132" s="5" t="s">
        <v>658</v>
      </c>
      <c r="T132" s="5" t="s">
        <v>154</v>
      </c>
      <c r="U132" s="5" t="s">
        <v>117</v>
      </c>
      <c r="V132" s="5" t="s">
        <v>154</v>
      </c>
      <c r="W132" s="5" t="s">
        <v>174</v>
      </c>
      <c r="X132" s="5" t="s">
        <v>156</v>
      </c>
      <c r="Y132" s="5" t="s">
        <v>157</v>
      </c>
      <c r="Z132" s="5" t="s">
        <v>158</v>
      </c>
      <c r="AA132" s="5" t="s">
        <v>159</v>
      </c>
      <c r="AB132" s="5" t="s">
        <v>182</v>
      </c>
      <c r="AC132" s="5" t="s">
        <v>175</v>
      </c>
      <c r="AD132" s="5" t="s">
        <v>169</v>
      </c>
      <c r="AE132" s="3"/>
    </row>
    <row r="133" hidden="1" spans="1:31">
      <c r="A133" s="5" t="s">
        <v>659</v>
      </c>
      <c r="B133" s="5" t="s">
        <v>660</v>
      </c>
      <c r="C133" s="5" t="s">
        <v>178</v>
      </c>
      <c r="D133" s="5" t="s">
        <v>149</v>
      </c>
      <c r="E133" s="5" t="s">
        <v>661</v>
      </c>
      <c r="F133" s="5" t="s">
        <v>151</v>
      </c>
      <c r="G133" s="5" t="s">
        <v>152</v>
      </c>
      <c r="H133" s="5" t="s">
        <v>117</v>
      </c>
      <c r="I133" s="5" t="s">
        <v>117</v>
      </c>
      <c r="J133" s="5" t="s">
        <v>117</v>
      </c>
      <c r="K133" s="5" t="s">
        <v>153</v>
      </c>
      <c r="L133" s="5" t="s">
        <v>117</v>
      </c>
      <c r="M133" s="5" t="s">
        <v>117</v>
      </c>
      <c r="N133" s="5" t="s">
        <v>117</v>
      </c>
      <c r="O133" s="5" t="s">
        <v>117</v>
      </c>
      <c r="P133" s="5" t="s">
        <v>117</v>
      </c>
      <c r="Q133" s="5" t="s">
        <v>117</v>
      </c>
      <c r="R133" s="5" t="s">
        <v>117</v>
      </c>
      <c r="S133" s="5" t="s">
        <v>662</v>
      </c>
      <c r="T133" s="5" t="s">
        <v>154</v>
      </c>
      <c r="U133" s="5" t="s">
        <v>117</v>
      </c>
      <c r="V133" s="5" t="s">
        <v>154</v>
      </c>
      <c r="W133" s="5" t="s">
        <v>174</v>
      </c>
      <c r="X133" s="5" t="s">
        <v>156</v>
      </c>
      <c r="Y133" s="5" t="s">
        <v>157</v>
      </c>
      <c r="Z133" s="5" t="s">
        <v>158</v>
      </c>
      <c r="AA133" s="5" t="s">
        <v>159</v>
      </c>
      <c r="AB133" s="5" t="s">
        <v>261</v>
      </c>
      <c r="AC133" s="5" t="s">
        <v>183</v>
      </c>
      <c r="AD133" s="5" t="s">
        <v>169</v>
      </c>
      <c r="AE133" s="3"/>
    </row>
    <row r="134" hidden="1" spans="1:31">
      <c r="A134" s="7" t="s">
        <v>663</v>
      </c>
      <c r="B134" s="7" t="s">
        <v>664</v>
      </c>
      <c r="C134" s="7" t="s">
        <v>178</v>
      </c>
      <c r="D134" s="7" t="s">
        <v>149</v>
      </c>
      <c r="E134" s="7" t="s">
        <v>665</v>
      </c>
      <c r="F134" s="7" t="s">
        <v>151</v>
      </c>
      <c r="G134" s="7" t="s">
        <v>152</v>
      </c>
      <c r="H134" s="7" t="s">
        <v>117</v>
      </c>
      <c r="I134" s="7" t="s">
        <v>117</v>
      </c>
      <c r="J134" s="7" t="s">
        <v>117</v>
      </c>
      <c r="K134" s="7" t="s">
        <v>153</v>
      </c>
      <c r="L134" s="7" t="s">
        <v>117</v>
      </c>
      <c r="M134" s="7" t="s">
        <v>117</v>
      </c>
      <c r="N134" s="7" t="s">
        <v>117</v>
      </c>
      <c r="O134" s="7" t="s">
        <v>117</v>
      </c>
      <c r="P134" s="7" t="s">
        <v>117</v>
      </c>
      <c r="Q134" s="7" t="s">
        <v>117</v>
      </c>
      <c r="R134" s="7" t="s">
        <v>117</v>
      </c>
      <c r="S134" s="7" t="s">
        <v>666</v>
      </c>
      <c r="T134" s="7" t="s">
        <v>154</v>
      </c>
      <c r="U134" s="7" t="s">
        <v>117</v>
      </c>
      <c r="V134" s="7" t="s">
        <v>154</v>
      </c>
      <c r="W134" s="7" t="s">
        <v>174</v>
      </c>
      <c r="X134" s="7" t="s">
        <v>156</v>
      </c>
      <c r="Y134" s="7" t="s">
        <v>157</v>
      </c>
      <c r="Z134" s="7" t="s">
        <v>158</v>
      </c>
      <c r="AA134" s="7" t="s">
        <v>159</v>
      </c>
      <c r="AB134" s="7" t="s">
        <v>261</v>
      </c>
      <c r="AC134" s="7" t="s">
        <v>183</v>
      </c>
      <c r="AD134" s="7" t="s">
        <v>169</v>
      </c>
      <c r="AE134" s="3"/>
    </row>
    <row r="135" hidden="1" spans="1:31">
      <c r="A135" s="5" t="s">
        <v>667</v>
      </c>
      <c r="B135" s="5" t="s">
        <v>668</v>
      </c>
      <c r="C135" s="5" t="s">
        <v>178</v>
      </c>
      <c r="D135" s="5" t="s">
        <v>149</v>
      </c>
      <c r="E135" s="5" t="s">
        <v>669</v>
      </c>
      <c r="F135" s="5" t="s">
        <v>151</v>
      </c>
      <c r="G135" s="5" t="s">
        <v>152</v>
      </c>
      <c r="H135" s="5" t="s">
        <v>117</v>
      </c>
      <c r="I135" s="5" t="s">
        <v>117</v>
      </c>
      <c r="J135" s="5" t="s">
        <v>117</v>
      </c>
      <c r="K135" s="5" t="s">
        <v>153</v>
      </c>
      <c r="L135" s="5" t="s">
        <v>117</v>
      </c>
      <c r="M135" s="5" t="s">
        <v>117</v>
      </c>
      <c r="N135" s="5" t="s">
        <v>117</v>
      </c>
      <c r="O135" s="5" t="s">
        <v>117</v>
      </c>
      <c r="P135" s="5" t="s">
        <v>117</v>
      </c>
      <c r="Q135" s="5" t="s">
        <v>117</v>
      </c>
      <c r="R135" s="5" t="s">
        <v>117</v>
      </c>
      <c r="S135" s="5" t="s">
        <v>670</v>
      </c>
      <c r="T135" s="5" t="s">
        <v>154</v>
      </c>
      <c r="U135" s="5" t="s">
        <v>117</v>
      </c>
      <c r="V135" s="5" t="s">
        <v>154</v>
      </c>
      <c r="W135" s="5" t="s">
        <v>174</v>
      </c>
      <c r="X135" s="5" t="s">
        <v>156</v>
      </c>
      <c r="Y135" s="5" t="s">
        <v>157</v>
      </c>
      <c r="Z135" s="5" t="s">
        <v>158</v>
      </c>
      <c r="AA135" s="5" t="s">
        <v>159</v>
      </c>
      <c r="AB135" s="5" t="s">
        <v>261</v>
      </c>
      <c r="AC135" s="5" t="s">
        <v>183</v>
      </c>
      <c r="AD135" s="5" t="s">
        <v>169</v>
      </c>
      <c r="AE135" s="3"/>
    </row>
    <row r="136" hidden="1" spans="1:31">
      <c r="A136" s="7" t="s">
        <v>671</v>
      </c>
      <c r="B136" s="7" t="s">
        <v>672</v>
      </c>
      <c r="C136" s="7" t="s">
        <v>178</v>
      </c>
      <c r="D136" s="7" t="s">
        <v>149</v>
      </c>
      <c r="E136" s="7" t="s">
        <v>673</v>
      </c>
      <c r="F136" s="7" t="s">
        <v>151</v>
      </c>
      <c r="G136" s="7" t="s">
        <v>152</v>
      </c>
      <c r="H136" s="7" t="s">
        <v>117</v>
      </c>
      <c r="I136" s="7" t="s">
        <v>117</v>
      </c>
      <c r="J136" s="7" t="s">
        <v>117</v>
      </c>
      <c r="K136" s="7" t="s">
        <v>153</v>
      </c>
      <c r="L136" s="7" t="s">
        <v>117</v>
      </c>
      <c r="M136" s="7" t="s">
        <v>117</v>
      </c>
      <c r="N136" s="7" t="s">
        <v>117</v>
      </c>
      <c r="O136" s="7" t="s">
        <v>117</v>
      </c>
      <c r="P136" s="7" t="s">
        <v>117</v>
      </c>
      <c r="Q136" s="7" t="s">
        <v>117</v>
      </c>
      <c r="R136" s="7" t="s">
        <v>117</v>
      </c>
      <c r="S136" s="7" t="s">
        <v>674</v>
      </c>
      <c r="T136" s="7" t="s">
        <v>154</v>
      </c>
      <c r="U136" s="7" t="s">
        <v>117</v>
      </c>
      <c r="V136" s="7" t="s">
        <v>154</v>
      </c>
      <c r="W136" s="7" t="s">
        <v>174</v>
      </c>
      <c r="X136" s="7" t="s">
        <v>156</v>
      </c>
      <c r="Y136" s="7" t="s">
        <v>157</v>
      </c>
      <c r="Z136" s="7" t="s">
        <v>158</v>
      </c>
      <c r="AA136" s="7" t="s">
        <v>159</v>
      </c>
      <c r="AB136" s="7" t="s">
        <v>261</v>
      </c>
      <c r="AC136" s="7" t="s">
        <v>183</v>
      </c>
      <c r="AD136" s="7" t="s">
        <v>169</v>
      </c>
      <c r="AE136" s="3"/>
    </row>
    <row r="137" hidden="1" spans="1:31">
      <c r="A137" s="7" t="s">
        <v>675</v>
      </c>
      <c r="B137" s="7" t="s">
        <v>676</v>
      </c>
      <c r="C137" s="7" t="s">
        <v>178</v>
      </c>
      <c r="D137" s="7" t="s">
        <v>149</v>
      </c>
      <c r="E137" s="7" t="s">
        <v>677</v>
      </c>
      <c r="F137" s="7" t="s">
        <v>151</v>
      </c>
      <c r="G137" s="7" t="s">
        <v>152</v>
      </c>
      <c r="H137" s="7" t="s">
        <v>117</v>
      </c>
      <c r="I137" s="7" t="s">
        <v>117</v>
      </c>
      <c r="J137" s="7" t="s">
        <v>117</v>
      </c>
      <c r="K137" s="7" t="s">
        <v>44</v>
      </c>
      <c r="L137" s="7" t="s">
        <v>117</v>
      </c>
      <c r="M137" s="7" t="s">
        <v>117</v>
      </c>
      <c r="N137" s="7" t="s">
        <v>117</v>
      </c>
      <c r="O137" s="7" t="s">
        <v>117</v>
      </c>
      <c r="P137" s="7" t="s">
        <v>117</v>
      </c>
      <c r="Q137" s="7" t="s">
        <v>117</v>
      </c>
      <c r="R137" s="7" t="s">
        <v>117</v>
      </c>
      <c r="S137" s="7" t="s">
        <v>678</v>
      </c>
      <c r="T137" s="7" t="s">
        <v>154</v>
      </c>
      <c r="U137" s="7" t="s">
        <v>117</v>
      </c>
      <c r="V137" s="7" t="s">
        <v>154</v>
      </c>
      <c r="W137" s="7" t="s">
        <v>174</v>
      </c>
      <c r="X137" s="7" t="s">
        <v>156</v>
      </c>
      <c r="Y137" s="7" t="s">
        <v>157</v>
      </c>
      <c r="Z137" s="7" t="s">
        <v>158</v>
      </c>
      <c r="AA137" s="7" t="s">
        <v>159</v>
      </c>
      <c r="AB137" s="7" t="s">
        <v>204</v>
      </c>
      <c r="AC137" s="7" t="s">
        <v>198</v>
      </c>
      <c r="AD137" s="7" t="s">
        <v>169</v>
      </c>
      <c r="AE137" s="3"/>
    </row>
    <row r="138" hidden="1" spans="1:31">
      <c r="A138" s="7" t="s">
        <v>679</v>
      </c>
      <c r="B138" s="7" t="s">
        <v>680</v>
      </c>
      <c r="C138" s="7" t="s">
        <v>178</v>
      </c>
      <c r="D138" s="7" t="s">
        <v>149</v>
      </c>
      <c r="E138" s="7" t="s">
        <v>677</v>
      </c>
      <c r="F138" s="7" t="s">
        <v>151</v>
      </c>
      <c r="G138" s="7" t="s">
        <v>152</v>
      </c>
      <c r="H138" s="7" t="s">
        <v>117</v>
      </c>
      <c r="I138" s="7" t="s">
        <v>117</v>
      </c>
      <c r="J138" s="7" t="s">
        <v>117</v>
      </c>
      <c r="K138" s="7" t="s">
        <v>153</v>
      </c>
      <c r="L138" s="7" t="s">
        <v>117</v>
      </c>
      <c r="M138" s="7" t="s">
        <v>117</v>
      </c>
      <c r="N138" s="7" t="s">
        <v>117</v>
      </c>
      <c r="O138" s="7" t="s">
        <v>117</v>
      </c>
      <c r="P138" s="7" t="s">
        <v>117</v>
      </c>
      <c r="Q138" s="7" t="s">
        <v>117</v>
      </c>
      <c r="R138" s="7" t="s">
        <v>117</v>
      </c>
      <c r="S138" s="7" t="s">
        <v>681</v>
      </c>
      <c r="T138" s="7" t="s">
        <v>154</v>
      </c>
      <c r="U138" s="7" t="s">
        <v>117</v>
      </c>
      <c r="V138" s="7" t="s">
        <v>154</v>
      </c>
      <c r="W138" s="7" t="s">
        <v>174</v>
      </c>
      <c r="X138" s="7" t="s">
        <v>156</v>
      </c>
      <c r="Y138" s="7" t="s">
        <v>157</v>
      </c>
      <c r="Z138" s="7" t="s">
        <v>158</v>
      </c>
      <c r="AA138" s="7" t="s">
        <v>159</v>
      </c>
      <c r="AB138" s="7" t="s">
        <v>216</v>
      </c>
      <c r="AC138" s="7" t="s">
        <v>208</v>
      </c>
      <c r="AD138" s="7" t="s">
        <v>169</v>
      </c>
      <c r="AE138" s="3"/>
    </row>
    <row r="139" hidden="1" spans="1:31">
      <c r="A139" s="7" t="s">
        <v>682</v>
      </c>
      <c r="B139" s="7" t="s">
        <v>683</v>
      </c>
      <c r="C139" s="7" t="s">
        <v>178</v>
      </c>
      <c r="D139" s="7" t="s">
        <v>149</v>
      </c>
      <c r="E139" s="7" t="s">
        <v>677</v>
      </c>
      <c r="F139" s="7" t="s">
        <v>151</v>
      </c>
      <c r="G139" s="7" t="s">
        <v>152</v>
      </c>
      <c r="H139" s="7" t="s">
        <v>117</v>
      </c>
      <c r="I139" s="7" t="s">
        <v>117</v>
      </c>
      <c r="J139" s="7" t="s">
        <v>117</v>
      </c>
      <c r="K139" s="7" t="s">
        <v>180</v>
      </c>
      <c r="L139" s="7" t="s">
        <v>117</v>
      </c>
      <c r="M139" s="7" t="s">
        <v>117</v>
      </c>
      <c r="N139" s="7" t="s">
        <v>117</v>
      </c>
      <c r="O139" s="7" t="s">
        <v>117</v>
      </c>
      <c r="P139" s="7" t="s">
        <v>117</v>
      </c>
      <c r="Q139" s="7" t="s">
        <v>117</v>
      </c>
      <c r="R139" s="7" t="s">
        <v>117</v>
      </c>
      <c r="S139" s="7" t="s">
        <v>684</v>
      </c>
      <c r="T139" s="7" t="s">
        <v>154</v>
      </c>
      <c r="U139" s="7" t="s">
        <v>117</v>
      </c>
      <c r="V139" s="7" t="s">
        <v>154</v>
      </c>
      <c r="W139" s="7" t="s">
        <v>174</v>
      </c>
      <c r="X139" s="7" t="s">
        <v>156</v>
      </c>
      <c r="Y139" s="7" t="s">
        <v>157</v>
      </c>
      <c r="Z139" s="7" t="s">
        <v>158</v>
      </c>
      <c r="AA139" s="7" t="s">
        <v>159</v>
      </c>
      <c r="AB139" s="7" t="s">
        <v>197</v>
      </c>
      <c r="AC139" s="7" t="s">
        <v>208</v>
      </c>
      <c r="AD139" s="7" t="s">
        <v>169</v>
      </c>
      <c r="AE139" s="3"/>
    </row>
    <row r="140" hidden="1" spans="1:31">
      <c r="A140" s="5" t="s">
        <v>685</v>
      </c>
      <c r="B140" s="5" t="s">
        <v>686</v>
      </c>
      <c r="C140" s="5" t="s">
        <v>178</v>
      </c>
      <c r="D140" s="5" t="s">
        <v>149</v>
      </c>
      <c r="E140" s="5" t="s">
        <v>687</v>
      </c>
      <c r="F140" s="5" t="s">
        <v>151</v>
      </c>
      <c r="G140" s="5" t="s">
        <v>152</v>
      </c>
      <c r="H140" s="5" t="s">
        <v>117</v>
      </c>
      <c r="I140" s="5" t="s">
        <v>117</v>
      </c>
      <c r="J140" s="5" t="s">
        <v>117</v>
      </c>
      <c r="K140" s="5" t="s">
        <v>153</v>
      </c>
      <c r="L140" s="5" t="s">
        <v>117</v>
      </c>
      <c r="M140" s="5" t="s">
        <v>117</v>
      </c>
      <c r="N140" s="5" t="s">
        <v>117</v>
      </c>
      <c r="O140" s="5" t="s">
        <v>117</v>
      </c>
      <c r="P140" s="5" t="s">
        <v>117</v>
      </c>
      <c r="Q140" s="5" t="s">
        <v>117</v>
      </c>
      <c r="R140" s="5" t="s">
        <v>117</v>
      </c>
      <c r="S140" s="5" t="s">
        <v>688</v>
      </c>
      <c r="T140" s="5" t="s">
        <v>154</v>
      </c>
      <c r="U140" s="5" t="s">
        <v>117</v>
      </c>
      <c r="V140" s="5" t="s">
        <v>154</v>
      </c>
      <c r="W140" s="5" t="s">
        <v>174</v>
      </c>
      <c r="X140" s="5" t="s">
        <v>156</v>
      </c>
      <c r="Y140" s="5" t="s">
        <v>157</v>
      </c>
      <c r="Z140" s="5" t="s">
        <v>158</v>
      </c>
      <c r="AA140" s="5" t="s">
        <v>159</v>
      </c>
      <c r="AB140" s="5" t="s">
        <v>261</v>
      </c>
      <c r="AC140" s="5" t="s">
        <v>183</v>
      </c>
      <c r="AD140" s="5" t="s">
        <v>169</v>
      </c>
      <c r="AE140" s="3"/>
    </row>
    <row r="141" hidden="1" spans="1:31">
      <c r="A141" s="5" t="s">
        <v>689</v>
      </c>
      <c r="B141" s="5" t="s">
        <v>690</v>
      </c>
      <c r="C141" s="5" t="s">
        <v>178</v>
      </c>
      <c r="D141" s="5" t="s">
        <v>149</v>
      </c>
      <c r="E141" s="5" t="s">
        <v>691</v>
      </c>
      <c r="F141" s="5" t="s">
        <v>151</v>
      </c>
      <c r="G141" s="5" t="s">
        <v>152</v>
      </c>
      <c r="H141" s="5" t="s">
        <v>117</v>
      </c>
      <c r="I141" s="5" t="s">
        <v>117</v>
      </c>
      <c r="J141" s="5" t="s">
        <v>117</v>
      </c>
      <c r="K141" s="5" t="s">
        <v>153</v>
      </c>
      <c r="L141" s="5" t="s">
        <v>117</v>
      </c>
      <c r="M141" s="5" t="s">
        <v>117</v>
      </c>
      <c r="N141" s="5" t="s">
        <v>117</v>
      </c>
      <c r="O141" s="5" t="s">
        <v>117</v>
      </c>
      <c r="P141" s="5" t="s">
        <v>117</v>
      </c>
      <c r="Q141" s="5" t="s">
        <v>117</v>
      </c>
      <c r="R141" s="5" t="s">
        <v>117</v>
      </c>
      <c r="S141" s="5" t="s">
        <v>692</v>
      </c>
      <c r="T141" s="5" t="s">
        <v>154</v>
      </c>
      <c r="U141" s="5" t="s">
        <v>117</v>
      </c>
      <c r="V141" s="5" t="s">
        <v>154</v>
      </c>
      <c r="W141" s="5" t="s">
        <v>174</v>
      </c>
      <c r="X141" s="5" t="s">
        <v>156</v>
      </c>
      <c r="Y141" s="5" t="s">
        <v>157</v>
      </c>
      <c r="Z141" s="5" t="s">
        <v>158</v>
      </c>
      <c r="AA141" s="5" t="s">
        <v>159</v>
      </c>
      <c r="AB141" s="5" t="s">
        <v>182</v>
      </c>
      <c r="AC141" s="5" t="s">
        <v>175</v>
      </c>
      <c r="AD141" s="5" t="s">
        <v>169</v>
      </c>
      <c r="AE141" s="3"/>
    </row>
    <row r="142" hidden="1" spans="1:31">
      <c r="A142" s="7" t="s">
        <v>693</v>
      </c>
      <c r="B142" s="7" t="s">
        <v>694</v>
      </c>
      <c r="C142" s="7" t="s">
        <v>178</v>
      </c>
      <c r="D142" s="7" t="s">
        <v>149</v>
      </c>
      <c r="E142" s="7" t="s">
        <v>695</v>
      </c>
      <c r="F142" s="7" t="s">
        <v>151</v>
      </c>
      <c r="G142" s="7" t="s">
        <v>152</v>
      </c>
      <c r="H142" s="7" t="s">
        <v>117</v>
      </c>
      <c r="I142" s="7" t="s">
        <v>117</v>
      </c>
      <c r="J142" s="7" t="s">
        <v>117</v>
      </c>
      <c r="K142" s="7" t="s">
        <v>153</v>
      </c>
      <c r="L142" s="7" t="s">
        <v>117</v>
      </c>
      <c r="M142" s="7" t="s">
        <v>117</v>
      </c>
      <c r="N142" s="7" t="s">
        <v>117</v>
      </c>
      <c r="O142" s="7" t="s">
        <v>117</v>
      </c>
      <c r="P142" s="7" t="s">
        <v>117</v>
      </c>
      <c r="Q142" s="7" t="s">
        <v>117</v>
      </c>
      <c r="R142" s="7" t="s">
        <v>117</v>
      </c>
      <c r="S142" s="7" t="s">
        <v>696</v>
      </c>
      <c r="T142" s="7" t="s">
        <v>154</v>
      </c>
      <c r="U142" s="7" t="s">
        <v>117</v>
      </c>
      <c r="V142" s="7" t="s">
        <v>154</v>
      </c>
      <c r="W142" s="7" t="s">
        <v>174</v>
      </c>
      <c r="X142" s="7" t="s">
        <v>156</v>
      </c>
      <c r="Y142" s="7" t="s">
        <v>157</v>
      </c>
      <c r="Z142" s="7" t="s">
        <v>158</v>
      </c>
      <c r="AA142" s="7" t="s">
        <v>159</v>
      </c>
      <c r="AB142" s="7" t="s">
        <v>182</v>
      </c>
      <c r="AC142" s="7" t="s">
        <v>175</v>
      </c>
      <c r="AD142" s="7" t="s">
        <v>169</v>
      </c>
      <c r="AE142" s="3"/>
    </row>
    <row r="143" ht="24.75" hidden="1" spans="1:31">
      <c r="A143" s="7" t="s">
        <v>697</v>
      </c>
      <c r="B143" s="7" t="s">
        <v>698</v>
      </c>
      <c r="C143" s="7" t="s">
        <v>186</v>
      </c>
      <c r="D143" s="7" t="s">
        <v>149</v>
      </c>
      <c r="E143" s="7" t="s">
        <v>699</v>
      </c>
      <c r="F143" s="7" t="s">
        <v>151</v>
      </c>
      <c r="G143" s="7" t="s">
        <v>152</v>
      </c>
      <c r="H143" s="7" t="s">
        <v>117</v>
      </c>
      <c r="I143" s="7" t="s">
        <v>117</v>
      </c>
      <c r="J143" s="7" t="s">
        <v>117</v>
      </c>
      <c r="K143" s="7" t="s">
        <v>153</v>
      </c>
      <c r="L143" s="7" t="s">
        <v>117</v>
      </c>
      <c r="M143" s="7" t="s">
        <v>117</v>
      </c>
      <c r="N143" s="7" t="s">
        <v>117</v>
      </c>
      <c r="O143" s="7" t="s">
        <v>117</v>
      </c>
      <c r="P143" s="7" t="s">
        <v>117</v>
      </c>
      <c r="Q143" s="7" t="s">
        <v>117</v>
      </c>
      <c r="R143" s="7" t="s">
        <v>117</v>
      </c>
      <c r="S143" s="7" t="s">
        <v>700</v>
      </c>
      <c r="T143" s="7" t="s">
        <v>154</v>
      </c>
      <c r="U143" s="7" t="s">
        <v>117</v>
      </c>
      <c r="V143" s="7" t="s">
        <v>154</v>
      </c>
      <c r="W143" s="7" t="s">
        <v>174</v>
      </c>
      <c r="X143" s="7" t="s">
        <v>156</v>
      </c>
      <c r="Y143" s="7" t="s">
        <v>157</v>
      </c>
      <c r="Z143" s="7" t="s">
        <v>158</v>
      </c>
      <c r="AA143" s="7" t="s">
        <v>159</v>
      </c>
      <c r="AB143" s="7" t="s">
        <v>261</v>
      </c>
      <c r="AC143" s="7" t="s">
        <v>183</v>
      </c>
      <c r="AD143" s="7" t="s">
        <v>169</v>
      </c>
      <c r="AE143" s="3"/>
    </row>
    <row r="144" hidden="1" spans="1:31">
      <c r="A144" s="7" t="s">
        <v>701</v>
      </c>
      <c r="B144" s="7" t="s">
        <v>702</v>
      </c>
      <c r="C144" s="7" t="s">
        <v>148</v>
      </c>
      <c r="D144" s="7" t="s">
        <v>149</v>
      </c>
      <c r="E144" s="7" t="s">
        <v>703</v>
      </c>
      <c r="F144" s="7" t="s">
        <v>151</v>
      </c>
      <c r="G144" s="7" t="s">
        <v>152</v>
      </c>
      <c r="H144" s="7" t="s">
        <v>117</v>
      </c>
      <c r="I144" s="7" t="s">
        <v>117</v>
      </c>
      <c r="J144" s="7" t="s">
        <v>117</v>
      </c>
      <c r="K144" s="7" t="s">
        <v>44</v>
      </c>
      <c r="L144" s="7" t="s">
        <v>117</v>
      </c>
      <c r="M144" s="7" t="s">
        <v>117</v>
      </c>
      <c r="N144" s="7" t="s">
        <v>117</v>
      </c>
      <c r="O144" s="7" t="s">
        <v>117</v>
      </c>
      <c r="P144" s="7" t="s">
        <v>117</v>
      </c>
      <c r="Q144" s="7" t="s">
        <v>117</v>
      </c>
      <c r="R144" s="7" t="s">
        <v>117</v>
      </c>
      <c r="S144" s="7" t="s">
        <v>704</v>
      </c>
      <c r="T144" s="7" t="s">
        <v>154</v>
      </c>
      <c r="U144" s="7" t="s">
        <v>117</v>
      </c>
      <c r="V144" s="7" t="s">
        <v>154</v>
      </c>
      <c r="W144" s="7" t="s">
        <v>174</v>
      </c>
      <c r="X144" s="7" t="s">
        <v>156</v>
      </c>
      <c r="Y144" s="7" t="s">
        <v>157</v>
      </c>
      <c r="Z144" s="7" t="s">
        <v>158</v>
      </c>
      <c r="AA144" s="7" t="s">
        <v>159</v>
      </c>
      <c r="AB144" s="7" t="s">
        <v>261</v>
      </c>
      <c r="AC144" s="7" t="s">
        <v>183</v>
      </c>
      <c r="AD144" s="7" t="s">
        <v>169</v>
      </c>
      <c r="AE144" s="3"/>
    </row>
    <row r="145" hidden="1" spans="1:31">
      <c r="A145" s="5" t="s">
        <v>705</v>
      </c>
      <c r="B145" s="5" t="s">
        <v>706</v>
      </c>
      <c r="C145" s="5" t="s">
        <v>148</v>
      </c>
      <c r="D145" s="5" t="s">
        <v>149</v>
      </c>
      <c r="E145" s="5" t="s">
        <v>703</v>
      </c>
      <c r="F145" s="5" t="s">
        <v>151</v>
      </c>
      <c r="G145" s="5" t="s">
        <v>152</v>
      </c>
      <c r="H145" s="5" t="s">
        <v>117</v>
      </c>
      <c r="I145" s="5" t="s">
        <v>117</v>
      </c>
      <c r="J145" s="5" t="s">
        <v>117</v>
      </c>
      <c r="K145" s="5" t="s">
        <v>153</v>
      </c>
      <c r="L145" s="5" t="s">
        <v>117</v>
      </c>
      <c r="M145" s="5" t="s">
        <v>117</v>
      </c>
      <c r="N145" s="5" t="s">
        <v>117</v>
      </c>
      <c r="O145" s="5" t="s">
        <v>117</v>
      </c>
      <c r="P145" s="5" t="s">
        <v>117</v>
      </c>
      <c r="Q145" s="5" t="s">
        <v>117</v>
      </c>
      <c r="R145" s="5" t="s">
        <v>117</v>
      </c>
      <c r="S145" s="5" t="s">
        <v>707</v>
      </c>
      <c r="T145" s="5" t="s">
        <v>154</v>
      </c>
      <c r="U145" s="5" t="s">
        <v>117</v>
      </c>
      <c r="V145" s="5" t="s">
        <v>154</v>
      </c>
      <c r="W145" s="5" t="s">
        <v>155</v>
      </c>
      <c r="X145" s="5" t="s">
        <v>156</v>
      </c>
      <c r="Y145" s="5" t="s">
        <v>157</v>
      </c>
      <c r="Z145" s="5" t="s">
        <v>158</v>
      </c>
      <c r="AA145" s="5" t="s">
        <v>159</v>
      </c>
      <c r="AB145" s="5" t="s">
        <v>167</v>
      </c>
      <c r="AC145" s="5" t="s">
        <v>168</v>
      </c>
      <c r="AD145" s="5" t="s">
        <v>169</v>
      </c>
      <c r="AE145" s="3"/>
    </row>
    <row r="146" hidden="1" spans="1:31">
      <c r="A146" s="7" t="s">
        <v>708</v>
      </c>
      <c r="B146" s="7" t="s">
        <v>709</v>
      </c>
      <c r="C146" s="7" t="s">
        <v>422</v>
      </c>
      <c r="D146" s="7" t="s">
        <v>422</v>
      </c>
      <c r="E146" s="7" t="s">
        <v>710</v>
      </c>
      <c r="F146" s="7" t="s">
        <v>151</v>
      </c>
      <c r="G146" s="7" t="s">
        <v>152</v>
      </c>
      <c r="H146" s="7" t="s">
        <v>117</v>
      </c>
      <c r="I146" s="7" t="s">
        <v>117</v>
      </c>
      <c r="J146" s="7" t="s">
        <v>424</v>
      </c>
      <c r="K146" s="7" t="s">
        <v>117</v>
      </c>
      <c r="L146" s="7" t="s">
        <v>117</v>
      </c>
      <c r="M146" s="7" t="s">
        <v>117</v>
      </c>
      <c r="N146" s="7" t="s">
        <v>117</v>
      </c>
      <c r="O146" s="7" t="s">
        <v>117</v>
      </c>
      <c r="P146" s="7" t="s">
        <v>117</v>
      </c>
      <c r="Q146" s="7" t="s">
        <v>117</v>
      </c>
      <c r="R146" s="7" t="s">
        <v>117</v>
      </c>
      <c r="S146" s="7" t="s">
        <v>711</v>
      </c>
      <c r="T146" s="7" t="s">
        <v>154</v>
      </c>
      <c r="U146" s="7" t="s">
        <v>117</v>
      </c>
      <c r="V146" s="7" t="s">
        <v>154</v>
      </c>
      <c r="W146" s="7" t="s">
        <v>174</v>
      </c>
      <c r="X146" s="7" t="s">
        <v>156</v>
      </c>
      <c r="Y146" s="7" t="s">
        <v>157</v>
      </c>
      <c r="Z146" s="7" t="s">
        <v>158</v>
      </c>
      <c r="AA146" s="7" t="s">
        <v>159</v>
      </c>
      <c r="AB146" s="7" t="s">
        <v>247</v>
      </c>
      <c r="AC146" s="7" t="s">
        <v>248</v>
      </c>
      <c r="AD146" s="7" t="s">
        <v>169</v>
      </c>
      <c r="AE146" s="3"/>
    </row>
    <row r="147" hidden="1" spans="1:31">
      <c r="A147" s="7" t="s">
        <v>712</v>
      </c>
      <c r="B147" s="7" t="s">
        <v>713</v>
      </c>
      <c r="C147" s="7" t="s">
        <v>422</v>
      </c>
      <c r="D147" s="7" t="s">
        <v>422</v>
      </c>
      <c r="E147" s="7" t="s">
        <v>714</v>
      </c>
      <c r="F147" s="7" t="s">
        <v>151</v>
      </c>
      <c r="G147" s="7" t="s">
        <v>152</v>
      </c>
      <c r="H147" s="7" t="s">
        <v>117</v>
      </c>
      <c r="I147" s="7" t="s">
        <v>117</v>
      </c>
      <c r="J147" s="7" t="s">
        <v>424</v>
      </c>
      <c r="K147" s="7" t="s">
        <v>117</v>
      </c>
      <c r="L147" s="7" t="s">
        <v>117</v>
      </c>
      <c r="M147" s="7" t="s">
        <v>117</v>
      </c>
      <c r="N147" s="7" t="s">
        <v>117</v>
      </c>
      <c r="O147" s="7" t="s">
        <v>117</v>
      </c>
      <c r="P147" s="7" t="s">
        <v>117</v>
      </c>
      <c r="Q147" s="7" t="s">
        <v>117</v>
      </c>
      <c r="R147" s="7" t="s">
        <v>117</v>
      </c>
      <c r="S147" s="7" t="s">
        <v>715</v>
      </c>
      <c r="T147" s="7" t="s">
        <v>154</v>
      </c>
      <c r="U147" s="7" t="s">
        <v>117</v>
      </c>
      <c r="V147" s="7" t="s">
        <v>154</v>
      </c>
      <c r="W147" s="7" t="s">
        <v>174</v>
      </c>
      <c r="X147" s="7" t="s">
        <v>156</v>
      </c>
      <c r="Y147" s="7" t="s">
        <v>157</v>
      </c>
      <c r="Z147" s="7" t="s">
        <v>158</v>
      </c>
      <c r="AA147" s="7" t="s">
        <v>159</v>
      </c>
      <c r="AB147" s="7" t="s">
        <v>716</v>
      </c>
      <c r="AC147" s="7" t="s">
        <v>248</v>
      </c>
      <c r="AD147" s="7" t="s">
        <v>169</v>
      </c>
      <c r="AE147" s="3"/>
    </row>
    <row r="148" hidden="1" spans="1:31">
      <c r="A148" s="7" t="s">
        <v>717</v>
      </c>
      <c r="B148" s="7" t="s">
        <v>718</v>
      </c>
      <c r="C148" s="7" t="s">
        <v>719</v>
      </c>
      <c r="D148" s="7" t="s">
        <v>422</v>
      </c>
      <c r="E148" s="7" t="s">
        <v>720</v>
      </c>
      <c r="F148" s="7" t="s">
        <v>151</v>
      </c>
      <c r="G148" s="7" t="s">
        <v>152</v>
      </c>
      <c r="H148" s="7" t="s">
        <v>117</v>
      </c>
      <c r="I148" s="7" t="s">
        <v>117</v>
      </c>
      <c r="J148" s="7" t="s">
        <v>424</v>
      </c>
      <c r="K148" s="7" t="s">
        <v>117</v>
      </c>
      <c r="L148" s="7" t="s">
        <v>117</v>
      </c>
      <c r="M148" s="7" t="s">
        <v>117</v>
      </c>
      <c r="N148" s="7" t="s">
        <v>117</v>
      </c>
      <c r="O148" s="7" t="s">
        <v>117</v>
      </c>
      <c r="P148" s="7" t="s">
        <v>117</v>
      </c>
      <c r="Q148" s="7" t="s">
        <v>117</v>
      </c>
      <c r="R148" s="7" t="s">
        <v>117</v>
      </c>
      <c r="S148" s="7" t="s">
        <v>721</v>
      </c>
      <c r="T148" s="7" t="s">
        <v>154</v>
      </c>
      <c r="U148" s="7" t="s">
        <v>117</v>
      </c>
      <c r="V148" s="7" t="s">
        <v>154</v>
      </c>
      <c r="W148" s="7" t="s">
        <v>174</v>
      </c>
      <c r="X148" s="7" t="s">
        <v>156</v>
      </c>
      <c r="Y148" s="7" t="s">
        <v>157</v>
      </c>
      <c r="Z148" s="7" t="s">
        <v>158</v>
      </c>
      <c r="AA148" s="7" t="s">
        <v>159</v>
      </c>
      <c r="AB148" s="7" t="s">
        <v>247</v>
      </c>
      <c r="AC148" s="7" t="s">
        <v>248</v>
      </c>
      <c r="AD148" s="7" t="s">
        <v>169</v>
      </c>
      <c r="AE148" s="3"/>
    </row>
    <row r="149" hidden="1" spans="1:31">
      <c r="A149" s="5" t="s">
        <v>722</v>
      </c>
      <c r="B149" s="5" t="s">
        <v>723</v>
      </c>
      <c r="C149" s="5" t="s">
        <v>724</v>
      </c>
      <c r="D149" s="5" t="s">
        <v>422</v>
      </c>
      <c r="E149" s="5" t="s">
        <v>720</v>
      </c>
      <c r="F149" s="5" t="s">
        <v>725</v>
      </c>
      <c r="G149" s="5" t="s">
        <v>152</v>
      </c>
      <c r="H149" s="5" t="s">
        <v>117</v>
      </c>
      <c r="I149" s="5" t="s">
        <v>117</v>
      </c>
      <c r="J149" s="5" t="s">
        <v>424</v>
      </c>
      <c r="K149" s="5" t="s">
        <v>117</v>
      </c>
      <c r="L149" s="5" t="s">
        <v>117</v>
      </c>
      <c r="M149" s="5" t="s">
        <v>117</v>
      </c>
      <c r="N149" s="5" t="s">
        <v>117</v>
      </c>
      <c r="O149" s="5" t="s">
        <v>117</v>
      </c>
      <c r="P149" s="5" t="s">
        <v>117</v>
      </c>
      <c r="Q149" s="5" t="s">
        <v>117</v>
      </c>
      <c r="R149" s="5" t="s">
        <v>117</v>
      </c>
      <c r="S149" s="5" t="s">
        <v>726</v>
      </c>
      <c r="T149" s="5" t="s">
        <v>154</v>
      </c>
      <c r="U149" s="5" t="s">
        <v>117</v>
      </c>
      <c r="V149" s="5" t="s">
        <v>154</v>
      </c>
      <c r="W149" s="5" t="s">
        <v>174</v>
      </c>
      <c r="X149" s="5" t="s">
        <v>156</v>
      </c>
      <c r="Y149" s="5" t="s">
        <v>157</v>
      </c>
      <c r="Z149" s="5" t="s">
        <v>158</v>
      </c>
      <c r="AA149" s="5" t="s">
        <v>159</v>
      </c>
      <c r="AB149" s="5" t="s">
        <v>716</v>
      </c>
      <c r="AC149" s="5" t="s">
        <v>248</v>
      </c>
      <c r="AD149" s="5" t="s">
        <v>169</v>
      </c>
      <c r="AE149" s="3"/>
    </row>
    <row r="150" hidden="1" spans="1:31">
      <c r="A150" s="7" t="s">
        <v>727</v>
      </c>
      <c r="B150" s="7" t="s">
        <v>728</v>
      </c>
      <c r="C150" s="7" t="s">
        <v>729</v>
      </c>
      <c r="D150" s="7" t="s">
        <v>149</v>
      </c>
      <c r="E150" s="7" t="s">
        <v>730</v>
      </c>
      <c r="F150" s="7" t="s">
        <v>151</v>
      </c>
      <c r="G150" s="7" t="s">
        <v>152</v>
      </c>
      <c r="H150" s="7" t="s">
        <v>731</v>
      </c>
      <c r="I150" s="7" t="s">
        <v>117</v>
      </c>
      <c r="J150" s="7" t="s">
        <v>117</v>
      </c>
      <c r="K150" s="7" t="s">
        <v>44</v>
      </c>
      <c r="L150" s="7" t="s">
        <v>117</v>
      </c>
      <c r="M150" s="7" t="s">
        <v>117</v>
      </c>
      <c r="N150" s="7" t="s">
        <v>117</v>
      </c>
      <c r="O150" s="7" t="s">
        <v>117</v>
      </c>
      <c r="P150" s="7" t="s">
        <v>117</v>
      </c>
      <c r="Q150" s="7" t="s">
        <v>117</v>
      </c>
      <c r="R150" s="7" t="s">
        <v>117</v>
      </c>
      <c r="S150" s="7" t="s">
        <v>732</v>
      </c>
      <c r="T150" s="7" t="s">
        <v>154</v>
      </c>
      <c r="U150" s="7" t="s">
        <v>117</v>
      </c>
      <c r="V150" s="7" t="s">
        <v>154</v>
      </c>
      <c r="W150" s="7" t="s">
        <v>174</v>
      </c>
      <c r="X150" s="7" t="s">
        <v>156</v>
      </c>
      <c r="Y150" s="7" t="s">
        <v>157</v>
      </c>
      <c r="Z150" s="7" t="s">
        <v>158</v>
      </c>
      <c r="AA150" s="7" t="s">
        <v>159</v>
      </c>
      <c r="AB150" s="7" t="s">
        <v>247</v>
      </c>
      <c r="AC150" s="7" t="s">
        <v>248</v>
      </c>
      <c r="AD150" s="7" t="s">
        <v>169</v>
      </c>
      <c r="AE150" s="3"/>
    </row>
    <row r="151" hidden="1" spans="1:31">
      <c r="A151" s="5" t="s">
        <v>733</v>
      </c>
      <c r="B151" s="5" t="s">
        <v>734</v>
      </c>
      <c r="C151" s="5" t="s">
        <v>729</v>
      </c>
      <c r="D151" s="5" t="s">
        <v>149</v>
      </c>
      <c r="E151" s="5" t="s">
        <v>735</v>
      </c>
      <c r="F151" s="5" t="s">
        <v>151</v>
      </c>
      <c r="G151" s="5" t="s">
        <v>152</v>
      </c>
      <c r="H151" s="5" t="s">
        <v>736</v>
      </c>
      <c r="I151" s="5" t="s">
        <v>117</v>
      </c>
      <c r="J151" s="5" t="s">
        <v>117</v>
      </c>
      <c r="K151" s="5" t="s">
        <v>44</v>
      </c>
      <c r="L151" s="5" t="s">
        <v>117</v>
      </c>
      <c r="M151" s="5" t="s">
        <v>117</v>
      </c>
      <c r="N151" s="5" t="s">
        <v>117</v>
      </c>
      <c r="O151" s="5" t="s">
        <v>117</v>
      </c>
      <c r="P151" s="5" t="s">
        <v>117</v>
      </c>
      <c r="Q151" s="5" t="s">
        <v>117</v>
      </c>
      <c r="R151" s="5" t="s">
        <v>117</v>
      </c>
      <c r="S151" s="5" t="s">
        <v>737</v>
      </c>
      <c r="T151" s="5" t="s">
        <v>154</v>
      </c>
      <c r="U151" s="5" t="s">
        <v>117</v>
      </c>
      <c r="V151" s="5" t="s">
        <v>154</v>
      </c>
      <c r="W151" s="5" t="s">
        <v>174</v>
      </c>
      <c r="X151" s="5" t="s">
        <v>156</v>
      </c>
      <c r="Y151" s="5" t="s">
        <v>157</v>
      </c>
      <c r="Z151" s="5" t="s">
        <v>158</v>
      </c>
      <c r="AA151" s="5" t="s">
        <v>159</v>
      </c>
      <c r="AB151" s="5" t="s">
        <v>247</v>
      </c>
      <c r="AC151" s="5" t="s">
        <v>738</v>
      </c>
      <c r="AD151" s="5" t="s">
        <v>169</v>
      </c>
      <c r="AE151" s="3"/>
    </row>
    <row r="152" hidden="1" spans="1:31">
      <c r="A152" s="5" t="s">
        <v>739</v>
      </c>
      <c r="B152" s="5" t="s">
        <v>740</v>
      </c>
      <c r="C152" s="5" t="s">
        <v>729</v>
      </c>
      <c r="D152" s="5" t="s">
        <v>149</v>
      </c>
      <c r="E152" s="5" t="s">
        <v>741</v>
      </c>
      <c r="F152" s="5" t="s">
        <v>151</v>
      </c>
      <c r="G152" s="5" t="s">
        <v>152</v>
      </c>
      <c r="H152" s="5" t="s">
        <v>742</v>
      </c>
      <c r="I152" s="5" t="s">
        <v>117</v>
      </c>
      <c r="J152" s="5" t="s">
        <v>117</v>
      </c>
      <c r="K152" s="5" t="s">
        <v>44</v>
      </c>
      <c r="L152" s="5" t="s">
        <v>117</v>
      </c>
      <c r="M152" s="5" t="s">
        <v>117</v>
      </c>
      <c r="N152" s="5" t="s">
        <v>117</v>
      </c>
      <c r="O152" s="5" t="s">
        <v>117</v>
      </c>
      <c r="P152" s="5" t="s">
        <v>117</v>
      </c>
      <c r="Q152" s="5" t="s">
        <v>117</v>
      </c>
      <c r="R152" s="5" t="s">
        <v>117</v>
      </c>
      <c r="S152" s="5" t="s">
        <v>743</v>
      </c>
      <c r="T152" s="5" t="s">
        <v>154</v>
      </c>
      <c r="U152" s="5" t="s">
        <v>117</v>
      </c>
      <c r="V152" s="5" t="s">
        <v>154</v>
      </c>
      <c r="W152" s="5" t="s">
        <v>174</v>
      </c>
      <c r="X152" s="5" t="s">
        <v>156</v>
      </c>
      <c r="Y152" s="5" t="s">
        <v>157</v>
      </c>
      <c r="Z152" s="5" t="s">
        <v>158</v>
      </c>
      <c r="AA152" s="5" t="s">
        <v>159</v>
      </c>
      <c r="AB152" s="5" t="s">
        <v>247</v>
      </c>
      <c r="AC152" s="5" t="s">
        <v>248</v>
      </c>
      <c r="AD152" s="5" t="s">
        <v>169</v>
      </c>
      <c r="AE152" s="3"/>
    </row>
    <row r="153" hidden="1" spans="1:31">
      <c r="A153" s="7" t="s">
        <v>744</v>
      </c>
      <c r="B153" s="7" t="s">
        <v>745</v>
      </c>
      <c r="C153" s="7" t="s">
        <v>729</v>
      </c>
      <c r="D153" s="7" t="s">
        <v>149</v>
      </c>
      <c r="E153" s="7" t="s">
        <v>746</v>
      </c>
      <c r="F153" s="7" t="s">
        <v>151</v>
      </c>
      <c r="G153" s="7" t="s">
        <v>152</v>
      </c>
      <c r="H153" s="7" t="s">
        <v>747</v>
      </c>
      <c r="I153" s="7" t="s">
        <v>117</v>
      </c>
      <c r="J153" s="7" t="s">
        <v>117</v>
      </c>
      <c r="K153" s="7" t="s">
        <v>44</v>
      </c>
      <c r="L153" s="7" t="s">
        <v>117</v>
      </c>
      <c r="M153" s="7" t="s">
        <v>117</v>
      </c>
      <c r="N153" s="7" t="s">
        <v>117</v>
      </c>
      <c r="O153" s="7" t="s">
        <v>117</v>
      </c>
      <c r="P153" s="7" t="s">
        <v>117</v>
      </c>
      <c r="Q153" s="7" t="s">
        <v>117</v>
      </c>
      <c r="R153" s="7" t="s">
        <v>117</v>
      </c>
      <c r="S153" s="7" t="s">
        <v>748</v>
      </c>
      <c r="T153" s="7" t="s">
        <v>154</v>
      </c>
      <c r="U153" s="7" t="s">
        <v>117</v>
      </c>
      <c r="V153" s="7" t="s">
        <v>154</v>
      </c>
      <c r="W153" s="7" t="s">
        <v>174</v>
      </c>
      <c r="X153" s="7" t="s">
        <v>156</v>
      </c>
      <c r="Y153" s="7" t="s">
        <v>157</v>
      </c>
      <c r="Z153" s="7" t="s">
        <v>158</v>
      </c>
      <c r="AA153" s="7" t="s">
        <v>159</v>
      </c>
      <c r="AB153" s="7" t="s">
        <v>247</v>
      </c>
      <c r="AC153" s="7" t="s">
        <v>738</v>
      </c>
      <c r="AD153" s="7" t="s">
        <v>169</v>
      </c>
      <c r="AE153" s="3"/>
    </row>
    <row r="154" spans="1:31">
      <c r="A154" s="5" t="s">
        <v>749</v>
      </c>
      <c r="B154" s="5" t="s">
        <v>750</v>
      </c>
      <c r="C154" s="5" t="s">
        <v>729</v>
      </c>
      <c r="D154" s="5" t="s">
        <v>149</v>
      </c>
      <c r="E154" s="5" t="s">
        <v>751</v>
      </c>
      <c r="F154" s="5" t="s">
        <v>151</v>
      </c>
      <c r="G154" s="5" t="s">
        <v>152</v>
      </c>
      <c r="H154" s="5" t="s">
        <v>752</v>
      </c>
      <c r="I154" s="5" t="s">
        <v>117</v>
      </c>
      <c r="J154" s="5" t="s">
        <v>117</v>
      </c>
      <c r="K154" s="5" t="s">
        <v>44</v>
      </c>
      <c r="L154" s="5" t="s">
        <v>117</v>
      </c>
      <c r="M154" s="5" t="s">
        <v>117</v>
      </c>
      <c r="N154" s="5" t="s">
        <v>117</v>
      </c>
      <c r="O154" s="5" t="s">
        <v>117</v>
      </c>
      <c r="P154" s="5" t="s">
        <v>117</v>
      </c>
      <c r="Q154" s="5" t="s">
        <v>117</v>
      </c>
      <c r="R154" s="5" t="s">
        <v>117</v>
      </c>
      <c r="S154" s="5" t="s">
        <v>753</v>
      </c>
      <c r="T154" s="5" t="s">
        <v>154</v>
      </c>
      <c r="U154" s="5" t="s">
        <v>117</v>
      </c>
      <c r="V154" s="5" t="s">
        <v>154</v>
      </c>
      <c r="W154" s="5" t="s">
        <v>202</v>
      </c>
      <c r="X154" s="5" t="s">
        <v>203</v>
      </c>
      <c r="Y154" s="5" t="s">
        <v>157</v>
      </c>
      <c r="Z154" s="5" t="s">
        <v>158</v>
      </c>
      <c r="AA154" s="5" t="s">
        <v>159</v>
      </c>
      <c r="AB154" s="5" t="s">
        <v>247</v>
      </c>
      <c r="AC154" s="5" t="s">
        <v>248</v>
      </c>
      <c r="AD154" s="5" t="s">
        <v>169</v>
      </c>
      <c r="AE154" s="3"/>
    </row>
    <row r="155" hidden="1" spans="1:31">
      <c r="A155" s="7" t="s">
        <v>754</v>
      </c>
      <c r="B155" s="7" t="s">
        <v>755</v>
      </c>
      <c r="C155" s="7" t="s">
        <v>729</v>
      </c>
      <c r="D155" s="7" t="s">
        <v>149</v>
      </c>
      <c r="E155" s="7" t="s">
        <v>756</v>
      </c>
      <c r="F155" s="7" t="s">
        <v>151</v>
      </c>
      <c r="G155" s="7" t="s">
        <v>152</v>
      </c>
      <c r="H155" s="7" t="s">
        <v>757</v>
      </c>
      <c r="I155" s="7" t="s">
        <v>117</v>
      </c>
      <c r="J155" s="7" t="s">
        <v>117</v>
      </c>
      <c r="K155" s="7" t="s">
        <v>44</v>
      </c>
      <c r="L155" s="7" t="s">
        <v>117</v>
      </c>
      <c r="M155" s="7" t="s">
        <v>117</v>
      </c>
      <c r="N155" s="7" t="s">
        <v>117</v>
      </c>
      <c r="O155" s="7" t="s">
        <v>117</v>
      </c>
      <c r="P155" s="7" t="s">
        <v>117</v>
      </c>
      <c r="Q155" s="7" t="s">
        <v>117</v>
      </c>
      <c r="R155" s="7" t="s">
        <v>117</v>
      </c>
      <c r="S155" s="7" t="s">
        <v>758</v>
      </c>
      <c r="T155" s="7" t="s">
        <v>154</v>
      </c>
      <c r="U155" s="7" t="s">
        <v>117</v>
      </c>
      <c r="V155" s="7" t="s">
        <v>154</v>
      </c>
      <c r="W155" s="7" t="s">
        <v>174</v>
      </c>
      <c r="X155" s="7" t="s">
        <v>156</v>
      </c>
      <c r="Y155" s="7" t="s">
        <v>157</v>
      </c>
      <c r="Z155" s="7" t="s">
        <v>158</v>
      </c>
      <c r="AA155" s="7" t="s">
        <v>159</v>
      </c>
      <c r="AB155" s="7" t="s">
        <v>247</v>
      </c>
      <c r="AC155" s="7" t="s">
        <v>248</v>
      </c>
      <c r="AD155" s="7" t="s">
        <v>169</v>
      </c>
      <c r="AE155" s="3"/>
    </row>
    <row r="156" spans="1:31">
      <c r="A156" s="7" t="s">
        <v>759</v>
      </c>
      <c r="B156" s="7" t="s">
        <v>760</v>
      </c>
      <c r="C156" s="7" t="s">
        <v>761</v>
      </c>
      <c r="D156" s="7" t="s">
        <v>149</v>
      </c>
      <c r="E156" s="7" t="s">
        <v>762</v>
      </c>
      <c r="F156" s="7" t="s">
        <v>151</v>
      </c>
      <c r="G156" s="7" t="s">
        <v>152</v>
      </c>
      <c r="H156" s="7" t="s">
        <v>117</v>
      </c>
      <c r="I156" s="7" t="s">
        <v>117</v>
      </c>
      <c r="J156" s="7" t="s">
        <v>117</v>
      </c>
      <c r="K156" s="7" t="s">
        <v>763</v>
      </c>
      <c r="L156" s="7" t="s">
        <v>117</v>
      </c>
      <c r="M156" s="7" t="s">
        <v>117</v>
      </c>
      <c r="N156" s="7" t="s">
        <v>117</v>
      </c>
      <c r="O156" s="7" t="s">
        <v>117</v>
      </c>
      <c r="P156" s="7" t="s">
        <v>117</v>
      </c>
      <c r="Q156" s="7" t="s">
        <v>762</v>
      </c>
      <c r="R156" s="7" t="s">
        <v>117</v>
      </c>
      <c r="S156" s="7" t="s">
        <v>117</v>
      </c>
      <c r="T156" s="7" t="s">
        <v>154</v>
      </c>
      <c r="U156" s="7" t="s">
        <v>117</v>
      </c>
      <c r="V156" s="7" t="s">
        <v>154</v>
      </c>
      <c r="W156" s="7" t="s">
        <v>202</v>
      </c>
      <c r="X156" s="7" t="s">
        <v>203</v>
      </c>
      <c r="Y156" s="7" t="s">
        <v>157</v>
      </c>
      <c r="Z156" s="7" t="s">
        <v>158</v>
      </c>
      <c r="AA156" s="7" t="s">
        <v>159</v>
      </c>
      <c r="AB156" s="7" t="s">
        <v>764</v>
      </c>
      <c r="AC156" s="7" t="s">
        <v>765</v>
      </c>
      <c r="AD156" s="7" t="s">
        <v>457</v>
      </c>
      <c r="AE156" s="3"/>
    </row>
    <row r="157" hidden="1" spans="1:31">
      <c r="A157" s="5" t="s">
        <v>766</v>
      </c>
      <c r="B157" s="5" t="s">
        <v>767</v>
      </c>
      <c r="C157" s="5" t="s">
        <v>768</v>
      </c>
      <c r="D157" s="5" t="s">
        <v>422</v>
      </c>
      <c r="E157" s="5" t="s">
        <v>117</v>
      </c>
      <c r="F157" s="5" t="s">
        <v>725</v>
      </c>
      <c r="G157" s="5" t="s">
        <v>152</v>
      </c>
      <c r="H157" s="5" t="s">
        <v>769</v>
      </c>
      <c r="I157" s="5" t="s">
        <v>117</v>
      </c>
      <c r="J157" s="5" t="s">
        <v>424</v>
      </c>
      <c r="K157" s="5" t="s">
        <v>117</v>
      </c>
      <c r="L157" s="5" t="s">
        <v>117</v>
      </c>
      <c r="M157" s="5" t="s">
        <v>117</v>
      </c>
      <c r="N157" s="5" t="s">
        <v>117</v>
      </c>
      <c r="O157" s="5" t="s">
        <v>117</v>
      </c>
      <c r="P157" s="5" t="s">
        <v>117</v>
      </c>
      <c r="Q157" s="5" t="s">
        <v>117</v>
      </c>
      <c r="R157" s="5" t="s">
        <v>117</v>
      </c>
      <c r="S157" s="5" t="s">
        <v>770</v>
      </c>
      <c r="T157" s="5" t="s">
        <v>154</v>
      </c>
      <c r="U157" s="5" t="s">
        <v>117</v>
      </c>
      <c r="V157" s="5" t="s">
        <v>154</v>
      </c>
      <c r="W157" s="5" t="s">
        <v>202</v>
      </c>
      <c r="X157" s="5" t="s">
        <v>203</v>
      </c>
      <c r="Y157" s="5" t="s">
        <v>157</v>
      </c>
      <c r="Z157" s="5" t="s">
        <v>158</v>
      </c>
      <c r="AA157" s="5" t="s">
        <v>159</v>
      </c>
      <c r="AB157" s="5" t="s">
        <v>771</v>
      </c>
      <c r="AC157" s="5" t="s">
        <v>772</v>
      </c>
      <c r="AD157" s="5" t="s">
        <v>553</v>
      </c>
      <c r="AE157" s="3"/>
    </row>
    <row r="158" hidden="1" spans="1:31">
      <c r="A158" s="7" t="s">
        <v>773</v>
      </c>
      <c r="B158" s="7" t="s">
        <v>774</v>
      </c>
      <c r="C158" s="7" t="s">
        <v>768</v>
      </c>
      <c r="D158" s="7" t="s">
        <v>422</v>
      </c>
      <c r="E158" s="7" t="s">
        <v>117</v>
      </c>
      <c r="F158" s="7" t="s">
        <v>725</v>
      </c>
      <c r="G158" s="7" t="s">
        <v>152</v>
      </c>
      <c r="H158" s="7" t="s">
        <v>775</v>
      </c>
      <c r="I158" s="7" t="s">
        <v>117</v>
      </c>
      <c r="J158" s="7" t="s">
        <v>424</v>
      </c>
      <c r="K158" s="7" t="s">
        <v>117</v>
      </c>
      <c r="L158" s="7" t="s">
        <v>117</v>
      </c>
      <c r="M158" s="7" t="s">
        <v>117</v>
      </c>
      <c r="N158" s="7" t="s">
        <v>117</v>
      </c>
      <c r="O158" s="7" t="s">
        <v>117</v>
      </c>
      <c r="P158" s="7" t="s">
        <v>117</v>
      </c>
      <c r="Q158" s="7" t="s">
        <v>117</v>
      </c>
      <c r="R158" s="7" t="s">
        <v>117</v>
      </c>
      <c r="S158" s="7" t="s">
        <v>776</v>
      </c>
      <c r="T158" s="7" t="s">
        <v>154</v>
      </c>
      <c r="U158" s="7" t="s">
        <v>117</v>
      </c>
      <c r="V158" s="7" t="s">
        <v>154</v>
      </c>
      <c r="W158" s="7" t="s">
        <v>202</v>
      </c>
      <c r="X158" s="7" t="s">
        <v>203</v>
      </c>
      <c r="Y158" s="7" t="s">
        <v>157</v>
      </c>
      <c r="Z158" s="7" t="s">
        <v>158</v>
      </c>
      <c r="AA158" s="7" t="s">
        <v>159</v>
      </c>
      <c r="AB158" s="7" t="s">
        <v>777</v>
      </c>
      <c r="AC158" s="7" t="s">
        <v>778</v>
      </c>
      <c r="AD158" s="7" t="s">
        <v>553</v>
      </c>
      <c r="AE158" s="3"/>
    </row>
    <row r="159" hidden="1" spans="1:31">
      <c r="A159" s="5" t="s">
        <v>779</v>
      </c>
      <c r="B159" s="5" t="s">
        <v>780</v>
      </c>
      <c r="C159" s="5" t="s">
        <v>768</v>
      </c>
      <c r="D159" s="5" t="s">
        <v>422</v>
      </c>
      <c r="E159" s="5" t="s">
        <v>117</v>
      </c>
      <c r="F159" s="5" t="s">
        <v>725</v>
      </c>
      <c r="G159" s="5" t="s">
        <v>152</v>
      </c>
      <c r="H159" s="5" t="s">
        <v>781</v>
      </c>
      <c r="I159" s="5" t="s">
        <v>117</v>
      </c>
      <c r="J159" s="5" t="s">
        <v>424</v>
      </c>
      <c r="K159" s="5" t="s">
        <v>117</v>
      </c>
      <c r="L159" s="5" t="s">
        <v>117</v>
      </c>
      <c r="M159" s="5" t="s">
        <v>117</v>
      </c>
      <c r="N159" s="5" t="s">
        <v>117</v>
      </c>
      <c r="O159" s="5" t="s">
        <v>117</v>
      </c>
      <c r="P159" s="5" t="s">
        <v>117</v>
      </c>
      <c r="Q159" s="5" t="s">
        <v>117</v>
      </c>
      <c r="R159" s="5" t="s">
        <v>117</v>
      </c>
      <c r="S159" s="5" t="s">
        <v>782</v>
      </c>
      <c r="T159" s="5" t="s">
        <v>154</v>
      </c>
      <c r="U159" s="5" t="s">
        <v>117</v>
      </c>
      <c r="V159" s="5" t="s">
        <v>154</v>
      </c>
      <c r="W159" s="5" t="s">
        <v>202</v>
      </c>
      <c r="X159" s="5" t="s">
        <v>203</v>
      </c>
      <c r="Y159" s="5" t="s">
        <v>157</v>
      </c>
      <c r="Z159" s="5" t="s">
        <v>158</v>
      </c>
      <c r="AA159" s="5" t="s">
        <v>159</v>
      </c>
      <c r="AB159" s="5" t="s">
        <v>783</v>
      </c>
      <c r="AC159" s="5" t="s">
        <v>784</v>
      </c>
      <c r="AD159" s="5" t="s">
        <v>553</v>
      </c>
      <c r="AE159" s="3"/>
    </row>
    <row r="160" hidden="1" spans="1:31">
      <c r="A160" s="7" t="s">
        <v>785</v>
      </c>
      <c r="B160" s="7" t="s">
        <v>786</v>
      </c>
      <c r="C160" s="7" t="s">
        <v>768</v>
      </c>
      <c r="D160" s="7" t="s">
        <v>422</v>
      </c>
      <c r="E160" s="7" t="s">
        <v>117</v>
      </c>
      <c r="F160" s="7" t="s">
        <v>725</v>
      </c>
      <c r="G160" s="7" t="s">
        <v>152</v>
      </c>
      <c r="H160" s="7" t="s">
        <v>787</v>
      </c>
      <c r="I160" s="7" t="s">
        <v>117</v>
      </c>
      <c r="J160" s="7" t="s">
        <v>424</v>
      </c>
      <c r="K160" s="7" t="s">
        <v>117</v>
      </c>
      <c r="L160" s="7" t="s">
        <v>117</v>
      </c>
      <c r="M160" s="7" t="s">
        <v>117</v>
      </c>
      <c r="N160" s="7" t="s">
        <v>117</v>
      </c>
      <c r="O160" s="7" t="s">
        <v>117</v>
      </c>
      <c r="P160" s="7" t="s">
        <v>117</v>
      </c>
      <c r="Q160" s="7" t="s">
        <v>117</v>
      </c>
      <c r="R160" s="7" t="s">
        <v>117</v>
      </c>
      <c r="S160" s="7" t="s">
        <v>788</v>
      </c>
      <c r="T160" s="7" t="s">
        <v>154</v>
      </c>
      <c r="U160" s="7" t="s">
        <v>117</v>
      </c>
      <c r="V160" s="7" t="s">
        <v>154</v>
      </c>
      <c r="W160" s="7" t="s">
        <v>202</v>
      </c>
      <c r="X160" s="7" t="s">
        <v>203</v>
      </c>
      <c r="Y160" s="7" t="s">
        <v>157</v>
      </c>
      <c r="Z160" s="7" t="s">
        <v>158</v>
      </c>
      <c r="AA160" s="7" t="s">
        <v>159</v>
      </c>
      <c r="AB160" s="7" t="s">
        <v>789</v>
      </c>
      <c r="AC160" s="7" t="s">
        <v>790</v>
      </c>
      <c r="AD160" s="7" t="s">
        <v>553</v>
      </c>
      <c r="AE160" s="3"/>
    </row>
    <row r="161" hidden="1" spans="1:31">
      <c r="A161" s="5" t="s">
        <v>791</v>
      </c>
      <c r="B161" s="5" t="s">
        <v>792</v>
      </c>
      <c r="C161" s="5" t="s">
        <v>768</v>
      </c>
      <c r="D161" s="5" t="s">
        <v>422</v>
      </c>
      <c r="E161" s="5" t="s">
        <v>117</v>
      </c>
      <c r="F161" s="5" t="s">
        <v>725</v>
      </c>
      <c r="G161" s="5" t="s">
        <v>152</v>
      </c>
      <c r="H161" s="5" t="s">
        <v>793</v>
      </c>
      <c r="I161" s="5" t="s">
        <v>117</v>
      </c>
      <c r="J161" s="5" t="s">
        <v>424</v>
      </c>
      <c r="K161" s="5" t="s">
        <v>117</v>
      </c>
      <c r="L161" s="5" t="s">
        <v>117</v>
      </c>
      <c r="M161" s="5" t="s">
        <v>117</v>
      </c>
      <c r="N161" s="5" t="s">
        <v>117</v>
      </c>
      <c r="O161" s="5" t="s">
        <v>117</v>
      </c>
      <c r="P161" s="5" t="s">
        <v>117</v>
      </c>
      <c r="Q161" s="5" t="s">
        <v>117</v>
      </c>
      <c r="R161" s="5" t="s">
        <v>117</v>
      </c>
      <c r="S161" s="5" t="s">
        <v>794</v>
      </c>
      <c r="T161" s="5" t="s">
        <v>154</v>
      </c>
      <c r="U161" s="5" t="s">
        <v>117</v>
      </c>
      <c r="V161" s="5" t="s">
        <v>154</v>
      </c>
      <c r="W161" s="5" t="s">
        <v>202</v>
      </c>
      <c r="X161" s="5" t="s">
        <v>203</v>
      </c>
      <c r="Y161" s="5" t="s">
        <v>157</v>
      </c>
      <c r="Z161" s="5" t="s">
        <v>158</v>
      </c>
      <c r="AA161" s="5" t="s">
        <v>159</v>
      </c>
      <c r="AB161" s="5" t="s">
        <v>795</v>
      </c>
      <c r="AC161" s="5" t="s">
        <v>796</v>
      </c>
      <c r="AD161" s="5" t="s">
        <v>553</v>
      </c>
      <c r="AE161" s="3"/>
    </row>
    <row r="162" hidden="1" spans="1:31">
      <c r="A162" s="7" t="s">
        <v>797</v>
      </c>
      <c r="B162" s="7" t="s">
        <v>798</v>
      </c>
      <c r="C162" s="7" t="s">
        <v>768</v>
      </c>
      <c r="D162" s="7" t="s">
        <v>422</v>
      </c>
      <c r="E162" s="7" t="s">
        <v>117</v>
      </c>
      <c r="F162" s="7" t="s">
        <v>725</v>
      </c>
      <c r="G162" s="7" t="s">
        <v>152</v>
      </c>
      <c r="H162" s="7" t="s">
        <v>799</v>
      </c>
      <c r="I162" s="7" t="s">
        <v>117</v>
      </c>
      <c r="J162" s="7" t="s">
        <v>424</v>
      </c>
      <c r="K162" s="7" t="s">
        <v>117</v>
      </c>
      <c r="L162" s="7" t="s">
        <v>117</v>
      </c>
      <c r="M162" s="7" t="s">
        <v>117</v>
      </c>
      <c r="N162" s="7" t="s">
        <v>117</v>
      </c>
      <c r="O162" s="7" t="s">
        <v>117</v>
      </c>
      <c r="P162" s="7" t="s">
        <v>117</v>
      </c>
      <c r="Q162" s="7" t="s">
        <v>117</v>
      </c>
      <c r="R162" s="7" t="s">
        <v>117</v>
      </c>
      <c r="S162" s="7" t="s">
        <v>800</v>
      </c>
      <c r="T162" s="7" t="s">
        <v>154</v>
      </c>
      <c r="U162" s="7" t="s">
        <v>117</v>
      </c>
      <c r="V162" s="7" t="s">
        <v>154</v>
      </c>
      <c r="W162" s="7" t="s">
        <v>202</v>
      </c>
      <c r="X162" s="7" t="s">
        <v>203</v>
      </c>
      <c r="Y162" s="7" t="s">
        <v>157</v>
      </c>
      <c r="Z162" s="7" t="s">
        <v>158</v>
      </c>
      <c r="AA162" s="7" t="s">
        <v>159</v>
      </c>
      <c r="AB162" s="7" t="s">
        <v>801</v>
      </c>
      <c r="AC162" s="7" t="s">
        <v>802</v>
      </c>
      <c r="AD162" s="7" t="s">
        <v>553</v>
      </c>
      <c r="AE162" s="3"/>
    </row>
    <row r="163" hidden="1" spans="1:31">
      <c r="A163" s="5" t="s">
        <v>803</v>
      </c>
      <c r="B163" s="5" t="s">
        <v>804</v>
      </c>
      <c r="C163" s="5" t="s">
        <v>768</v>
      </c>
      <c r="D163" s="5" t="s">
        <v>422</v>
      </c>
      <c r="E163" s="5" t="s">
        <v>117</v>
      </c>
      <c r="F163" s="5" t="s">
        <v>725</v>
      </c>
      <c r="G163" s="5" t="s">
        <v>152</v>
      </c>
      <c r="H163" s="5" t="s">
        <v>805</v>
      </c>
      <c r="I163" s="5" t="s">
        <v>117</v>
      </c>
      <c r="J163" s="5" t="s">
        <v>424</v>
      </c>
      <c r="K163" s="5" t="s">
        <v>117</v>
      </c>
      <c r="L163" s="5" t="s">
        <v>117</v>
      </c>
      <c r="M163" s="5" t="s">
        <v>117</v>
      </c>
      <c r="N163" s="5" t="s">
        <v>117</v>
      </c>
      <c r="O163" s="5" t="s">
        <v>117</v>
      </c>
      <c r="P163" s="5" t="s">
        <v>117</v>
      </c>
      <c r="Q163" s="5" t="s">
        <v>117</v>
      </c>
      <c r="R163" s="5" t="s">
        <v>117</v>
      </c>
      <c r="S163" s="5" t="s">
        <v>806</v>
      </c>
      <c r="T163" s="5" t="s">
        <v>154</v>
      </c>
      <c r="U163" s="5" t="s">
        <v>117</v>
      </c>
      <c r="V163" s="5" t="s">
        <v>154</v>
      </c>
      <c r="W163" s="5" t="s">
        <v>202</v>
      </c>
      <c r="X163" s="5" t="s">
        <v>203</v>
      </c>
      <c r="Y163" s="5" t="s">
        <v>157</v>
      </c>
      <c r="Z163" s="5" t="s">
        <v>158</v>
      </c>
      <c r="AA163" s="5" t="s">
        <v>159</v>
      </c>
      <c r="AB163" s="5" t="s">
        <v>807</v>
      </c>
      <c r="AC163" s="5" t="s">
        <v>808</v>
      </c>
      <c r="AD163" s="5" t="s">
        <v>553</v>
      </c>
      <c r="AE163" s="3"/>
    </row>
    <row r="164" spans="1:31">
      <c r="A164" s="7" t="s">
        <v>809</v>
      </c>
      <c r="B164" s="7" t="s">
        <v>810</v>
      </c>
      <c r="C164" s="7" t="s">
        <v>178</v>
      </c>
      <c r="D164" s="7" t="s">
        <v>149</v>
      </c>
      <c r="E164" s="7" t="s">
        <v>117</v>
      </c>
      <c r="F164" s="7" t="s">
        <v>151</v>
      </c>
      <c r="G164" s="7" t="s">
        <v>152</v>
      </c>
      <c r="H164" s="7" t="s">
        <v>811</v>
      </c>
      <c r="I164" s="7" t="s">
        <v>117</v>
      </c>
      <c r="J164" s="7" t="s">
        <v>117</v>
      </c>
      <c r="K164" s="7" t="s">
        <v>44</v>
      </c>
      <c r="L164" s="7" t="s">
        <v>117</v>
      </c>
      <c r="M164" s="7" t="s">
        <v>117</v>
      </c>
      <c r="N164" s="7" t="s">
        <v>117</v>
      </c>
      <c r="O164" s="7" t="s">
        <v>117</v>
      </c>
      <c r="P164" s="7" t="s">
        <v>117</v>
      </c>
      <c r="Q164" s="7" t="s">
        <v>117</v>
      </c>
      <c r="R164" s="7" t="s">
        <v>117</v>
      </c>
      <c r="S164" s="7" t="s">
        <v>812</v>
      </c>
      <c r="T164" s="7" t="s">
        <v>154</v>
      </c>
      <c r="U164" s="7" t="s">
        <v>117</v>
      </c>
      <c r="V164" s="7" t="s">
        <v>154</v>
      </c>
      <c r="W164" s="7" t="s">
        <v>202</v>
      </c>
      <c r="X164" s="7" t="s">
        <v>203</v>
      </c>
      <c r="Y164" s="7" t="s">
        <v>157</v>
      </c>
      <c r="Z164" s="7" t="s">
        <v>158</v>
      </c>
      <c r="AA164" s="7" t="s">
        <v>159</v>
      </c>
      <c r="AB164" s="7" t="s">
        <v>813</v>
      </c>
      <c r="AC164" s="7" t="s">
        <v>814</v>
      </c>
      <c r="AD164" s="7" t="s">
        <v>815</v>
      </c>
      <c r="AE164" s="3"/>
    </row>
  </sheetData>
  <autoFilter ref="A3:AE164">
    <filterColumn colId="2">
      <filters>
        <filter val="不锈钢酸洗管AP"/>
        <filter val="铜管"/>
        <filter val="镀锌管"/>
        <filter val="不锈钢光亮退火管-BA"/>
        <filter val="不锈钢管"/>
        <filter val="不锈钢机械抛光-MP（非常规管）"/>
        <filter val="高压钢管-思特克"/>
      </filters>
    </filterColumn>
    <filterColumn colId="3">
      <customFilters>
        <customFilter operator="equal" val="工业不锈钢管"/>
      </customFilters>
    </filterColumn>
    <filterColumn colId="22">
      <customFilters>
        <customFilter operator="equal" val="已发布"/>
      </customFilters>
    </filterColumn>
    <sortState ref="A3:AE164">
      <sortCondition ref="E3" descending="1"/>
    </sortState>
    <extLst/>
  </autoFilter>
  <mergeCells count="2">
    <mergeCell ref="A1:AD1"/>
    <mergeCell ref="A2:AD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流速计算公式</vt:lpstr>
      <vt:lpstr>流速计算公式 </vt:lpstr>
      <vt:lpstr>304钢管承压计算</vt:lpstr>
      <vt:lpstr>316L钢管承压计算</vt:lpstr>
      <vt:lpstr>材料许用应力</vt:lpstr>
      <vt:lpstr>ERP数据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2023-05-12T11:15:00Z</dcterms:created>
  <dcterms:modified xsi:type="dcterms:W3CDTF">2024-06-26T03:20:25Z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BE00868D850145E99ED90C8805212855_13</vt:lpwstr>
  </property>
  <property fmtid="{D5CDD505-2E9C-101B-9397-08002B2CF9AE}" pid="3" name="KSOProductBuildVer">
    <vt:lpwstr>2052-12.1.0.16929</vt:lpwstr>
  </property>
</Properties>
</file>